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uninech-my.sharepoint.com/personal/jean-marie_grether_unine_ch/Documents/libro24/new Excel files/"/>
    </mc:Choice>
  </mc:AlternateContent>
  <xr:revisionPtr revIDLastSave="25" documentId="13_ncr:1_{73A5521F-4B59-40FD-9790-D9DB09EADCEF}" xr6:coauthVersionLast="47" xr6:coauthVersionMax="47" xr10:uidLastSave="{C1070777-98FC-44CC-84B1-A89AE4ADCDF4}"/>
  <bookViews>
    <workbookView xWindow="-110" yWindow="10" windowWidth="11230" windowHeight="9810" firstSheet="1" activeTab="1" xr2:uid="{AFBECF53-9CFF-4E7C-940B-B852B6A0AE4F}"/>
  </bookViews>
  <sheets>
    <sheet name="point i. to iv." sheetId="1" r:id="rId1"/>
    <sheet name="point v.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2" l="1"/>
  <c r="P42" i="2" s="1"/>
  <c r="L42" i="2"/>
  <c r="J42" i="2" s="1"/>
  <c r="F42" i="2"/>
  <c r="R22" i="2"/>
  <c r="Q22" i="2" s="1"/>
  <c r="L22" i="2"/>
  <c r="J22" i="2" s="1"/>
  <c r="F22" i="2"/>
  <c r="R7" i="2"/>
  <c r="Q7" i="2" s="1"/>
  <c r="L7" i="2"/>
  <c r="J7" i="2" s="1"/>
  <c r="F7" i="2"/>
  <c r="E7" i="2" s="1"/>
  <c r="C26" i="1"/>
  <c r="D26" i="1"/>
  <c r="E26" i="1"/>
  <c r="F26" i="1"/>
  <c r="G26" i="1"/>
  <c r="H26" i="1"/>
  <c r="I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E5" i="1"/>
  <c r="E6" i="1"/>
  <c r="E7" i="1"/>
  <c r="D5" i="1"/>
  <c r="D6" i="1"/>
  <c r="D7" i="1"/>
  <c r="C5" i="1"/>
  <c r="H5" i="1" s="1"/>
  <c r="C6" i="1"/>
  <c r="H6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C7" i="1"/>
  <c r="C8" i="1"/>
  <c r="C9" i="1"/>
  <c r="C10" i="1"/>
  <c r="I10" i="1" s="1"/>
  <c r="C11" i="1"/>
  <c r="C12" i="1"/>
  <c r="C13" i="1"/>
  <c r="C14" i="1"/>
  <c r="C15" i="1"/>
  <c r="C16" i="1"/>
  <c r="C17" i="1"/>
  <c r="C18" i="1"/>
  <c r="I18" i="1" s="1"/>
  <c r="C19" i="1"/>
  <c r="C20" i="1"/>
  <c r="C21" i="1"/>
  <c r="C22" i="1"/>
  <c r="C23" i="1"/>
  <c r="C24" i="1"/>
  <c r="C25" i="1"/>
  <c r="I25" i="1" s="1"/>
  <c r="I7" i="1" l="1"/>
  <c r="G7" i="1"/>
  <c r="G29" i="1"/>
  <c r="G27" i="1"/>
  <c r="K42" i="2"/>
  <c r="I43" i="2" s="1"/>
  <c r="L43" i="2" s="1"/>
  <c r="J43" i="2" s="1"/>
  <c r="E42" i="2"/>
  <c r="Q42" i="2"/>
  <c r="O43" i="2" s="1"/>
  <c r="R43" i="2" s="1"/>
  <c r="P22" i="2"/>
  <c r="O23" i="2" s="1"/>
  <c r="R23" i="2" s="1"/>
  <c r="P23" i="2" s="1"/>
  <c r="D42" i="2"/>
  <c r="K22" i="2"/>
  <c r="I23" i="2" s="1"/>
  <c r="L23" i="2" s="1"/>
  <c r="J23" i="2" s="1"/>
  <c r="P7" i="2"/>
  <c r="O8" i="2" s="1"/>
  <c r="R8" i="2" s="1"/>
  <c r="P8" i="2" s="1"/>
  <c r="D7" i="2"/>
  <c r="C8" i="2" s="1"/>
  <c r="F8" i="2" s="1"/>
  <c r="E8" i="2" s="1"/>
  <c r="K7" i="2"/>
  <c r="D22" i="2"/>
  <c r="E22" i="2"/>
  <c r="I5" i="1"/>
  <c r="H21" i="1"/>
  <c r="I20" i="1"/>
  <c r="G12" i="1"/>
  <c r="G6" i="1"/>
  <c r="G5" i="1"/>
  <c r="H13" i="1"/>
  <c r="H7" i="1"/>
  <c r="I19" i="1"/>
  <c r="I11" i="1"/>
  <c r="H17" i="1"/>
  <c r="G30" i="1"/>
  <c r="H16" i="1"/>
  <c r="H23" i="1"/>
  <c r="H15" i="1"/>
  <c r="I6" i="1"/>
  <c r="H9" i="1"/>
  <c r="G28" i="1"/>
  <c r="H24" i="1"/>
  <c r="H8" i="1"/>
  <c r="H22" i="1"/>
  <c r="H14" i="1"/>
  <c r="I27" i="1"/>
  <c r="I28" i="1"/>
  <c r="H27" i="1"/>
  <c r="I29" i="1"/>
  <c r="H28" i="1"/>
  <c r="I30" i="1"/>
  <c r="H29" i="1"/>
  <c r="H30" i="1"/>
  <c r="H20" i="1"/>
  <c r="H19" i="1"/>
  <c r="H12" i="1"/>
  <c r="I21" i="1"/>
  <c r="G13" i="1"/>
  <c r="H11" i="1"/>
  <c r="G17" i="1"/>
  <c r="I17" i="1"/>
  <c r="G16" i="1"/>
  <c r="I24" i="1"/>
  <c r="I16" i="1"/>
  <c r="I8" i="1"/>
  <c r="G23" i="1"/>
  <c r="G15" i="1"/>
  <c r="I23" i="1"/>
  <c r="I15" i="1"/>
  <c r="G22" i="1"/>
  <c r="G14" i="1"/>
  <c r="H18" i="1"/>
  <c r="H10" i="1"/>
  <c r="I22" i="1"/>
  <c r="I14" i="1"/>
  <c r="I13" i="1"/>
  <c r="I12" i="1"/>
  <c r="G9" i="1"/>
  <c r="I9" i="1"/>
  <c r="G24" i="1"/>
  <c r="G21" i="1"/>
  <c r="H25" i="1"/>
  <c r="G19" i="1"/>
  <c r="G11" i="1"/>
  <c r="G25" i="1"/>
  <c r="G8" i="1"/>
  <c r="G20" i="1"/>
  <c r="G18" i="1"/>
  <c r="G10" i="1"/>
  <c r="K43" i="2" l="1"/>
  <c r="I44" i="2" s="1"/>
  <c r="L44" i="2" s="1"/>
  <c r="J44" i="2" s="1"/>
  <c r="C43" i="2"/>
  <c r="Q8" i="2"/>
  <c r="O9" i="2" s="1"/>
  <c r="R9" i="2" s="1"/>
  <c r="P9" i="2" s="1"/>
  <c r="Q23" i="2"/>
  <c r="O24" i="2" s="1"/>
  <c r="R24" i="2" s="1"/>
  <c r="P24" i="2" s="1"/>
  <c r="K23" i="2"/>
  <c r="I24" i="2" s="1"/>
  <c r="L24" i="2" s="1"/>
  <c r="J24" i="2" s="1"/>
  <c r="Q43" i="2"/>
  <c r="P43" i="2"/>
  <c r="C23" i="2"/>
  <c r="F23" i="2" s="1"/>
  <c r="D23" i="2" s="1"/>
  <c r="I8" i="2"/>
  <c r="L8" i="2" s="1"/>
  <c r="J8" i="2" s="1"/>
  <c r="D8" i="2"/>
  <c r="C9" i="2" s="1"/>
  <c r="F9" i="2" s="1"/>
  <c r="F43" i="2" l="1"/>
  <c r="Q9" i="2"/>
  <c r="O10" i="2" s="1"/>
  <c r="R10" i="2" s="1"/>
  <c r="P10" i="2" s="1"/>
  <c r="E23" i="2"/>
  <c r="C24" i="2" s="1"/>
  <c r="F24" i="2" s="1"/>
  <c r="K44" i="2"/>
  <c r="O44" i="2"/>
  <c r="R44" i="2" s="1"/>
  <c r="Q24" i="2"/>
  <c r="K8" i="2"/>
  <c r="I9" i="2" s="1"/>
  <c r="L9" i="2" s="1"/>
  <c r="J9" i="2" s="1"/>
  <c r="D9" i="2"/>
  <c r="E9" i="2"/>
  <c r="K24" i="2"/>
  <c r="I25" i="2" s="1"/>
  <c r="L25" i="2" s="1"/>
  <c r="J25" i="2" s="1"/>
  <c r="E43" i="2" l="1"/>
  <c r="D43" i="2"/>
  <c r="Q10" i="2"/>
  <c r="O11" i="2" s="1"/>
  <c r="R11" i="2" s="1"/>
  <c r="P11" i="2" s="1"/>
  <c r="E24" i="2"/>
  <c r="D24" i="2"/>
  <c r="P44" i="2"/>
  <c r="Q44" i="2"/>
  <c r="I45" i="2"/>
  <c r="L45" i="2" s="1"/>
  <c r="J45" i="2" s="1"/>
  <c r="O25" i="2"/>
  <c r="R25" i="2" s="1"/>
  <c r="P25" i="2" s="1"/>
  <c r="K9" i="2"/>
  <c r="C10" i="2"/>
  <c r="F10" i="2" s="1"/>
  <c r="K25" i="2"/>
  <c r="C44" i="2" l="1"/>
  <c r="Q11" i="2"/>
  <c r="O12" i="2" s="1"/>
  <c r="R12" i="2" s="1"/>
  <c r="P12" i="2" s="1"/>
  <c r="F44" i="2"/>
  <c r="D44" i="2" s="1"/>
  <c r="E44" i="2"/>
  <c r="I26" i="2"/>
  <c r="L26" i="2" s="1"/>
  <c r="J26" i="2" s="1"/>
  <c r="I10" i="2"/>
  <c r="L10" i="2" s="1"/>
  <c r="J10" i="2" s="1"/>
  <c r="O45" i="2"/>
  <c r="R45" i="2" s="1"/>
  <c r="P45" i="2" s="1"/>
  <c r="C25" i="2"/>
  <c r="F25" i="2" s="1"/>
  <c r="K45" i="2"/>
  <c r="Q12" i="2"/>
  <c r="O13" i="2" s="1"/>
  <c r="R13" i="2" s="1"/>
  <c r="P13" i="2" s="1"/>
  <c r="Q25" i="2"/>
  <c r="O26" i="2" s="1"/>
  <c r="R26" i="2" s="1"/>
  <c r="P26" i="2" s="1"/>
  <c r="E10" i="2"/>
  <c r="D10" i="2"/>
  <c r="C45" i="2" l="1"/>
  <c r="F45" i="2" s="1"/>
  <c r="E45" i="2" s="1"/>
  <c r="I46" i="2"/>
  <c r="L46" i="2" s="1"/>
  <c r="J46" i="2" s="1"/>
  <c r="K26" i="2"/>
  <c r="I27" i="2" s="1"/>
  <c r="L27" i="2" s="1"/>
  <c r="J27" i="2" s="1"/>
  <c r="Q45" i="2"/>
  <c r="O46" i="2" s="1"/>
  <c r="R46" i="2" s="1"/>
  <c r="Q46" i="2" s="1"/>
  <c r="K10" i="2"/>
  <c r="I11" i="2" s="1"/>
  <c r="L11" i="2" s="1"/>
  <c r="J11" i="2" s="1"/>
  <c r="C11" i="2"/>
  <c r="F11" i="2" s="1"/>
  <c r="D11" i="2" s="1"/>
  <c r="E25" i="2"/>
  <c r="D25" i="2"/>
  <c r="Q26" i="2"/>
  <c r="O27" i="2" s="1"/>
  <c r="R27" i="2" s="1"/>
  <c r="P27" i="2" s="1"/>
  <c r="Q13" i="2"/>
  <c r="O14" i="2" s="1"/>
  <c r="R14" i="2" s="1"/>
  <c r="P14" i="2" s="1"/>
  <c r="D45" i="2" l="1"/>
  <c r="E11" i="2"/>
  <c r="K46" i="2"/>
  <c r="I47" i="2" s="1"/>
  <c r="L47" i="2" s="1"/>
  <c r="J47" i="2" s="1"/>
  <c r="C46" i="2"/>
  <c r="F46" i="2" s="1"/>
  <c r="P46" i="2"/>
  <c r="O47" i="2" s="1"/>
  <c r="R47" i="2" s="1"/>
  <c r="Q47" i="2" s="1"/>
  <c r="K27" i="2"/>
  <c r="I28" i="2" s="1"/>
  <c r="L28" i="2" s="1"/>
  <c r="J28" i="2" s="1"/>
  <c r="C26" i="2"/>
  <c r="F26" i="2" s="1"/>
  <c r="Q14" i="2"/>
  <c r="O15" i="2" s="1"/>
  <c r="R15" i="2" s="1"/>
  <c r="P15" i="2" s="1"/>
  <c r="Q27" i="2"/>
  <c r="O28" i="2" s="1"/>
  <c r="R28" i="2" s="1"/>
  <c r="P28" i="2" s="1"/>
  <c r="K11" i="2"/>
  <c r="C12" i="2"/>
  <c r="F12" i="2" s="1"/>
  <c r="P47" i="2" l="1"/>
  <c r="K47" i="2"/>
  <c r="I48" i="2" s="1"/>
  <c r="L48" i="2" s="1"/>
  <c r="J48" i="2" s="1"/>
  <c r="I12" i="2"/>
  <c r="L12" i="2" s="1"/>
  <c r="J12" i="2" s="1"/>
  <c r="E26" i="2"/>
  <c r="D26" i="2"/>
  <c r="O48" i="2"/>
  <c r="R48" i="2" s="1"/>
  <c r="Q28" i="2"/>
  <c r="O29" i="2" s="1"/>
  <c r="R29" i="2" s="1"/>
  <c r="P29" i="2" s="1"/>
  <c r="Q15" i="2"/>
  <c r="O16" i="2" s="1"/>
  <c r="R16" i="2" s="1"/>
  <c r="P16" i="2" s="1"/>
  <c r="E12" i="2"/>
  <c r="D12" i="2"/>
  <c r="C13" i="2" s="1"/>
  <c r="F13" i="2" s="1"/>
  <c r="K28" i="2"/>
  <c r="K12" i="2" l="1"/>
  <c r="K48" i="2"/>
  <c r="I49" i="2" s="1"/>
  <c r="L49" i="2" s="1"/>
  <c r="J49" i="2" s="1"/>
  <c r="E46" i="2"/>
  <c r="D46" i="2"/>
  <c r="C27" i="2"/>
  <c r="F27" i="2" s="1"/>
  <c r="Q48" i="2"/>
  <c r="P48" i="2"/>
  <c r="Q16" i="2"/>
  <c r="O17" i="2" s="1"/>
  <c r="R17" i="2" s="1"/>
  <c r="P17" i="2" s="1"/>
  <c r="Q29" i="2"/>
  <c r="O30" i="2" s="1"/>
  <c r="R30" i="2" s="1"/>
  <c r="P30" i="2" s="1"/>
  <c r="D13" i="2"/>
  <c r="E13" i="2"/>
  <c r="I29" i="2"/>
  <c r="L29" i="2" s="1"/>
  <c r="J29" i="2" s="1"/>
  <c r="I13" i="2" l="1"/>
  <c r="L13" i="2" s="1"/>
  <c r="J13" i="2" s="1"/>
  <c r="K49" i="2"/>
  <c r="I50" i="2" s="1"/>
  <c r="L50" i="2" s="1"/>
  <c r="J50" i="2" s="1"/>
  <c r="C47" i="2"/>
  <c r="O49" i="2"/>
  <c r="R49" i="2" s="1"/>
  <c r="Q49" i="2" s="1"/>
  <c r="D27" i="2"/>
  <c r="E27" i="2"/>
  <c r="Q30" i="2"/>
  <c r="O31" i="2" s="1"/>
  <c r="R31" i="2" s="1"/>
  <c r="P31" i="2" s="1"/>
  <c r="Q17" i="2"/>
  <c r="C14" i="2"/>
  <c r="F14" i="2" s="1"/>
  <c r="K29" i="2"/>
  <c r="I30" i="2" s="1"/>
  <c r="L30" i="2" s="1"/>
  <c r="J30" i="2" s="1"/>
  <c r="K13" i="2" l="1"/>
  <c r="I14" i="2" s="1"/>
  <c r="L14" i="2" s="1"/>
  <c r="J14" i="2" s="1"/>
  <c r="F47" i="2"/>
  <c r="K50" i="2"/>
  <c r="I51" i="2" s="1"/>
  <c r="L51" i="2" s="1"/>
  <c r="J51" i="2" s="1"/>
  <c r="P49" i="2"/>
  <c r="O50" i="2" s="1"/>
  <c r="R50" i="2" s="1"/>
  <c r="P50" i="2" s="1"/>
  <c r="C28" i="2"/>
  <c r="F28" i="2" s="1"/>
  <c r="D28" i="2" s="1"/>
  <c r="Q31" i="2"/>
  <c r="O32" i="2" s="1"/>
  <c r="R32" i="2" s="1"/>
  <c r="P32" i="2" s="1"/>
  <c r="E14" i="2"/>
  <c r="D14" i="2"/>
  <c r="K30" i="2"/>
  <c r="K14" i="2" l="1"/>
  <c r="I15" i="2" s="1"/>
  <c r="L15" i="2" s="1"/>
  <c r="J15" i="2" s="1"/>
  <c r="K51" i="2"/>
  <c r="E47" i="2"/>
  <c r="D47" i="2"/>
  <c r="E28" i="2"/>
  <c r="C29" i="2" s="1"/>
  <c r="F29" i="2" s="1"/>
  <c r="E29" i="2" s="1"/>
  <c r="Q50" i="2"/>
  <c r="O51" i="2" s="1"/>
  <c r="R51" i="2" s="1"/>
  <c r="Q32" i="2"/>
  <c r="O33" i="2" s="1"/>
  <c r="R33" i="2" s="1"/>
  <c r="C15" i="2"/>
  <c r="F15" i="2" s="1"/>
  <c r="E15" i="2" s="1"/>
  <c r="I31" i="2"/>
  <c r="L31" i="2" s="1"/>
  <c r="J31" i="2" s="1"/>
  <c r="I52" i="2" l="1"/>
  <c r="L52" i="2" s="1"/>
  <c r="J52" i="2" s="1"/>
  <c r="C48" i="2"/>
  <c r="F48" i="2" s="1"/>
  <c r="Q33" i="2"/>
  <c r="P33" i="2"/>
  <c r="O34" i="2" s="1"/>
  <c r="R34" i="2" s="1"/>
  <c r="K15" i="2"/>
  <c r="I16" i="2" s="1"/>
  <c r="L16" i="2" s="1"/>
  <c r="J16" i="2" s="1"/>
  <c r="Q51" i="2"/>
  <c r="P51" i="2"/>
  <c r="D29" i="2"/>
  <c r="C30" i="2" s="1"/>
  <c r="F30" i="2" s="1"/>
  <c r="E30" i="2" s="1"/>
  <c r="K31" i="2"/>
  <c r="I32" i="2" s="1"/>
  <c r="L32" i="2" s="1"/>
  <c r="J32" i="2" s="1"/>
  <c r="D15" i="2"/>
  <c r="C16" i="2" s="1"/>
  <c r="F16" i="2" s="1"/>
  <c r="K52" i="2" l="1"/>
  <c r="I53" i="2" s="1"/>
  <c r="L53" i="2" s="1"/>
  <c r="J53" i="2" s="1"/>
  <c r="O52" i="2"/>
  <c r="R52" i="2" s="1"/>
  <c r="P52" i="2" s="1"/>
  <c r="D48" i="2"/>
  <c r="E48" i="2"/>
  <c r="P34" i="2"/>
  <c r="Q34" i="2"/>
  <c r="K16" i="2"/>
  <c r="I17" i="2" s="1"/>
  <c r="L17" i="2" s="1"/>
  <c r="J17" i="2" s="1"/>
  <c r="Q52" i="2"/>
  <c r="O53" i="2" s="1"/>
  <c r="R53" i="2" s="1"/>
  <c r="D30" i="2"/>
  <c r="C31" i="2" s="1"/>
  <c r="F31" i="2" s="1"/>
  <c r="E16" i="2"/>
  <c r="D16" i="2"/>
  <c r="K32" i="2"/>
  <c r="I33" i="2" s="1"/>
  <c r="L33" i="2" s="1"/>
  <c r="J33" i="2" s="1"/>
  <c r="K53" i="2" l="1"/>
  <c r="I54" i="2" s="1"/>
  <c r="L54" i="2" s="1"/>
  <c r="J54" i="2" s="1"/>
  <c r="P53" i="2"/>
  <c r="Q53" i="2"/>
  <c r="C49" i="2"/>
  <c r="F49" i="2" s="1"/>
  <c r="D49" i="2" s="1"/>
  <c r="O35" i="2"/>
  <c r="R35" i="2" s="1"/>
  <c r="K33" i="2"/>
  <c r="I34" i="2" s="1"/>
  <c r="L34" i="2" s="1"/>
  <c r="J34" i="2" s="1"/>
  <c r="K17" i="2"/>
  <c r="E31" i="2"/>
  <c r="D31" i="2"/>
  <c r="C17" i="2"/>
  <c r="F17" i="2" s="1"/>
  <c r="D17" i="2" s="1"/>
  <c r="E49" i="2" l="1"/>
  <c r="C50" i="2" s="1"/>
  <c r="F50" i="2" s="1"/>
  <c r="O54" i="2"/>
  <c r="R54" i="2" s="1"/>
  <c r="K54" i="2"/>
  <c r="P35" i="2"/>
  <c r="Q35" i="2"/>
  <c r="K34" i="2"/>
  <c r="I35" i="2" s="1"/>
  <c r="L35" i="2" s="1"/>
  <c r="J35" i="2" s="1"/>
  <c r="C32" i="2"/>
  <c r="F32" i="2" s="1"/>
  <c r="E32" i="2" s="1"/>
  <c r="E17" i="2"/>
  <c r="E50" i="2" l="1"/>
  <c r="D50" i="2"/>
  <c r="D32" i="2"/>
  <c r="I55" i="2"/>
  <c r="L55" i="2" s="1"/>
  <c r="J55" i="2" s="1"/>
  <c r="C33" i="2"/>
  <c r="F33" i="2" s="1"/>
  <c r="D33" i="2" s="1"/>
  <c r="Q54" i="2"/>
  <c r="P54" i="2"/>
  <c r="O55" i="2" s="1"/>
  <c r="R55" i="2" s="1"/>
  <c r="O36" i="2"/>
  <c r="R36" i="2" s="1"/>
  <c r="K35" i="2"/>
  <c r="C51" i="2" l="1"/>
  <c r="F51" i="2" s="1"/>
  <c r="K55" i="2"/>
  <c r="I56" i="2" s="1"/>
  <c r="L56" i="2" s="1"/>
  <c r="J56" i="2" s="1"/>
  <c r="E33" i="2"/>
  <c r="P55" i="2"/>
  <c r="Q55" i="2"/>
  <c r="D51" i="2"/>
  <c r="E51" i="2"/>
  <c r="P36" i="2"/>
  <c r="Q36" i="2"/>
  <c r="C34" i="2"/>
  <c r="F34" i="2" s="1"/>
  <c r="I36" i="2"/>
  <c r="L36" i="2" s="1"/>
  <c r="J36" i="2" s="1"/>
  <c r="K56" i="2" l="1"/>
  <c r="O56" i="2"/>
  <c r="R56" i="2" s="1"/>
  <c r="I57" i="2"/>
  <c r="L57" i="2" s="1"/>
  <c r="J57" i="2" s="1"/>
  <c r="C52" i="2"/>
  <c r="F52" i="2" s="1"/>
  <c r="D52" i="2" s="1"/>
  <c r="D34" i="2"/>
  <c r="E34" i="2"/>
  <c r="O37" i="2"/>
  <c r="R37" i="2" s="1"/>
  <c r="K36" i="2"/>
  <c r="I37" i="2" s="1"/>
  <c r="L37" i="2" s="1"/>
  <c r="J37" i="2" s="1"/>
  <c r="E52" i="2" l="1"/>
  <c r="C53" i="2" s="1"/>
  <c r="F53" i="2" s="1"/>
  <c r="P56" i="2"/>
  <c r="Q56" i="2"/>
  <c r="K57" i="2"/>
  <c r="P37" i="2"/>
  <c r="Q37" i="2"/>
  <c r="C35" i="2"/>
  <c r="F35" i="2" s="1"/>
  <c r="K37" i="2"/>
  <c r="D53" i="2" l="1"/>
  <c r="E53" i="2"/>
  <c r="O57" i="2"/>
  <c r="R57" i="2" s="1"/>
  <c r="E35" i="2"/>
  <c r="D35" i="2"/>
  <c r="C54" i="2" l="1"/>
  <c r="F54" i="2" s="1"/>
  <c r="E54" i="2" s="1"/>
  <c r="Q57" i="2"/>
  <c r="P57" i="2"/>
  <c r="C36" i="2"/>
  <c r="F36" i="2" s="1"/>
  <c r="D36" i="2" s="1"/>
  <c r="D54" i="2" l="1"/>
  <c r="C55" i="2" s="1"/>
  <c r="F55" i="2" s="1"/>
  <c r="E55" i="2" s="1"/>
  <c r="E36" i="2"/>
  <c r="C37" i="2" s="1"/>
  <c r="F37" i="2" s="1"/>
  <c r="D55" i="2" l="1"/>
  <c r="C56" i="2" s="1"/>
  <c r="F56" i="2" s="1"/>
  <c r="D56" i="2" s="1"/>
  <c r="E37" i="2"/>
  <c r="D37" i="2"/>
  <c r="E56" i="2" l="1"/>
  <c r="C57" i="2" s="1"/>
  <c r="F57" i="2" s="1"/>
  <c r="D57" i="2" s="1"/>
  <c r="E57" i="2" l="1"/>
</calcChain>
</file>

<file path=xl/sharedStrings.xml><?xml version="1.0" encoding="utf-8"?>
<sst xmlns="http://schemas.openxmlformats.org/spreadsheetml/2006/main" count="72" uniqueCount="20">
  <si>
    <t>Problem 4.5</t>
  </si>
  <si>
    <t>P</t>
  </si>
  <si>
    <t>R (=P^2/1+P^2)</t>
  </si>
  <si>
    <t>S</t>
  </si>
  <si>
    <t>G</t>
  </si>
  <si>
    <t>lambda=0.8</t>
  </si>
  <si>
    <t>lambda=0.5</t>
  </si>
  <si>
    <t>lambda=0.4</t>
  </si>
  <si>
    <t>small shock</t>
  </si>
  <si>
    <t xml:space="preserve"> P = 0.25</t>
  </si>
  <si>
    <t>case 1: lambda = 0.8</t>
  </si>
  <si>
    <t>case 2: lambda = 0.6</t>
  </si>
  <si>
    <t>case 3: lambda = 0.4</t>
  </si>
  <si>
    <t>T</t>
  </si>
  <si>
    <t>R</t>
  </si>
  <si>
    <t>P(t)</t>
  </si>
  <si>
    <t>medium shock</t>
  </si>
  <si>
    <t xml:space="preserve"> P = 1.25</t>
  </si>
  <si>
    <t>large shock</t>
  </si>
  <si>
    <t xml:space="preserve"> P = 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</si>
</sst>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59595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2" borderId="3" xfId="0" applyNumberFormat="1" applyFill="1" applyBorder="1"/>
    <xf numFmtId="2" fontId="0" fillId="2" borderId="4" xfId="0" applyNumberFormat="1" applyFill="1" applyBorder="1"/>
    <xf numFmtId="2" fontId="0" fillId="2" borderId="5" xfId="0" applyNumberFormat="1" applyFill="1" applyBorder="1"/>
    <xf numFmtId="0" fontId="0" fillId="2" borderId="4" xfId="0" applyFill="1" applyBorder="1"/>
    <xf numFmtId="0" fontId="0" fillId="2" borderId="5" xfId="0" applyFill="1" applyBorder="1"/>
    <xf numFmtId="2" fontId="0" fillId="2" borderId="0" xfId="0" applyNumberFormat="1" applyFill="1"/>
    <xf numFmtId="2" fontId="0" fillId="0" borderId="3" xfId="0" applyNumberForma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1" fillId="0" borderId="6" xfId="0" applyFont="1" applyBorder="1" applyAlignment="1">
      <alignment vertical="center"/>
    </xf>
    <xf numFmtId="2" fontId="0" fillId="2" borderId="8" xfId="0" applyNumberFormat="1" applyFill="1" applyBorder="1"/>
    <xf numFmtId="2" fontId="0" fillId="2" borderId="9" xfId="0" applyNumberFormat="1" applyFill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0" xfId="0" applyNumberFormat="1"/>
    <xf numFmtId="2" fontId="0" fillId="0" borderId="0" xfId="0" applyNumberFormat="1"/>
    <xf numFmtId="2" fontId="0" fillId="0" borderId="4" xfId="0" applyNumberFormat="1" applyBorder="1"/>
    <xf numFmtId="0" fontId="1" fillId="0" borderId="11" xfId="0" applyFont="1" applyBorder="1" applyAlignment="1">
      <alignment vertical="center"/>
    </xf>
    <xf numFmtId="0" fontId="1" fillId="2" borderId="6" xfId="0" applyFont="1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2" fillId="0" borderId="0" xfId="0" applyFont="1" applyAlignment="1">
      <alignment horizontal="center" vertical="center" readingOrder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of R(P)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42115475509342"/>
          <c:y val="0.14340682700624649"/>
          <c:w val="0.79550880665537416"/>
          <c:h val="0.68977369993335158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iv.'!$B$5:$B$25</c:f>
              <c:numCache>
                <c:formatCode>0.00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'point i. to iv.'!$C$5:$C$25</c:f>
              <c:numCache>
                <c:formatCode>0.00</c:formatCode>
                <c:ptCount val="21"/>
                <c:pt idx="0">
                  <c:v>0</c:v>
                </c:pt>
                <c:pt idx="1">
                  <c:v>9.9009900990099028E-3</c:v>
                </c:pt>
                <c:pt idx="2">
                  <c:v>3.8461538461538471E-2</c:v>
                </c:pt>
                <c:pt idx="3">
                  <c:v>8.2568807339449532E-2</c:v>
                </c:pt>
                <c:pt idx="4">
                  <c:v>0.13793103448275862</c:v>
                </c:pt>
                <c:pt idx="5">
                  <c:v>0.2</c:v>
                </c:pt>
                <c:pt idx="6">
                  <c:v>0.26470588235294118</c:v>
                </c:pt>
                <c:pt idx="7">
                  <c:v>0.32885906040268453</c:v>
                </c:pt>
                <c:pt idx="8">
                  <c:v>0.39024390243902446</c:v>
                </c:pt>
                <c:pt idx="9">
                  <c:v>0.44751381215469616</c:v>
                </c:pt>
                <c:pt idx="10">
                  <c:v>0.5</c:v>
                </c:pt>
                <c:pt idx="11">
                  <c:v>0.54751131221719462</c:v>
                </c:pt>
                <c:pt idx="12">
                  <c:v>0.5901639344262295</c:v>
                </c:pt>
                <c:pt idx="13">
                  <c:v>0.62825278810408924</c:v>
                </c:pt>
                <c:pt idx="14">
                  <c:v>0.66216216216216206</c:v>
                </c:pt>
                <c:pt idx="15">
                  <c:v>0.69230769230769229</c:v>
                </c:pt>
                <c:pt idx="16">
                  <c:v>0.71910112359550571</c:v>
                </c:pt>
                <c:pt idx="17">
                  <c:v>0.74293059125964012</c:v>
                </c:pt>
                <c:pt idx="18">
                  <c:v>0.76415094339622647</c:v>
                </c:pt>
                <c:pt idx="19">
                  <c:v>0.78308026030368771</c:v>
                </c:pt>
                <c:pt idx="20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5D-4D6C-921C-28B13F43010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iv.'!$D$6:$D$25</c:f>
              <c:numCache>
                <c:formatCode>0.00</c:formatCode>
                <c:ptCount val="20"/>
                <c:pt idx="0">
                  <c:v>8.0000000000000016E-2</c:v>
                </c:pt>
                <c:pt idx="1">
                  <c:v>0.16000000000000003</c:v>
                </c:pt>
                <c:pt idx="2">
                  <c:v>0.24</c:v>
                </c:pt>
                <c:pt idx="3">
                  <c:v>0.32000000000000006</c:v>
                </c:pt>
                <c:pt idx="4">
                  <c:v>0.4</c:v>
                </c:pt>
                <c:pt idx="5">
                  <c:v>0.48</c:v>
                </c:pt>
                <c:pt idx="6">
                  <c:v>0.55999999999999994</c:v>
                </c:pt>
                <c:pt idx="7">
                  <c:v>0.64000000000000012</c:v>
                </c:pt>
                <c:pt idx="8">
                  <c:v>0.72000000000000008</c:v>
                </c:pt>
                <c:pt idx="9">
                  <c:v>0.8</c:v>
                </c:pt>
                <c:pt idx="10">
                  <c:v>0.88000000000000012</c:v>
                </c:pt>
                <c:pt idx="11">
                  <c:v>0.96</c:v>
                </c:pt>
                <c:pt idx="12">
                  <c:v>1.04</c:v>
                </c:pt>
                <c:pt idx="13">
                  <c:v>1.1199999999999999</c:v>
                </c:pt>
                <c:pt idx="14">
                  <c:v>1.2000000000000002</c:v>
                </c:pt>
                <c:pt idx="15">
                  <c:v>1.2800000000000002</c:v>
                </c:pt>
                <c:pt idx="16">
                  <c:v>1.36</c:v>
                </c:pt>
                <c:pt idx="17">
                  <c:v>1.4400000000000002</c:v>
                </c:pt>
                <c:pt idx="18">
                  <c:v>1.52</c:v>
                </c:pt>
                <c:pt idx="19">
                  <c:v>1.6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F55D-4D6C-921C-28B13F430105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iv.'!$E$6:$E$25</c:f>
              <c:numCache>
                <c:formatCode>0.00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F55D-4D6C-921C-28B13F430105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iv.'!$F$6:$F$25</c:f>
              <c:numCache>
                <c:formatCode>0.00</c:formatCode>
                <c:ptCount val="20"/>
                <c:pt idx="0">
                  <c:v>4.0000000000000008E-2</c:v>
                </c:pt>
                <c:pt idx="1">
                  <c:v>8.0000000000000016E-2</c:v>
                </c:pt>
                <c:pt idx="2">
                  <c:v>0.12</c:v>
                </c:pt>
                <c:pt idx="3">
                  <c:v>0.16000000000000003</c:v>
                </c:pt>
                <c:pt idx="4">
                  <c:v>0.2</c:v>
                </c:pt>
                <c:pt idx="5">
                  <c:v>0.24</c:v>
                </c:pt>
                <c:pt idx="6">
                  <c:v>0.27999999999999997</c:v>
                </c:pt>
                <c:pt idx="7">
                  <c:v>0.32000000000000006</c:v>
                </c:pt>
                <c:pt idx="8">
                  <c:v>0.36000000000000004</c:v>
                </c:pt>
                <c:pt idx="9">
                  <c:v>0.4</c:v>
                </c:pt>
                <c:pt idx="10">
                  <c:v>0.44000000000000006</c:v>
                </c:pt>
                <c:pt idx="11">
                  <c:v>0.48</c:v>
                </c:pt>
                <c:pt idx="12">
                  <c:v>0.52</c:v>
                </c:pt>
                <c:pt idx="13">
                  <c:v>0.55999999999999994</c:v>
                </c:pt>
                <c:pt idx="14">
                  <c:v>0.60000000000000009</c:v>
                </c:pt>
                <c:pt idx="15">
                  <c:v>0.64000000000000012</c:v>
                </c:pt>
                <c:pt idx="16">
                  <c:v>0.68</c:v>
                </c:pt>
                <c:pt idx="17">
                  <c:v>0.72000000000000008</c:v>
                </c:pt>
                <c:pt idx="18">
                  <c:v>0.76</c:v>
                </c:pt>
                <c:pt idx="19">
                  <c:v>0.8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F55D-4D6C-921C-28B13F43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733119"/>
        <c:axId val="2069735519"/>
      </c:scatterChart>
      <c:valAx>
        <c:axId val="206973311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735519"/>
        <c:crosses val="autoZero"/>
        <c:crossBetween val="midCat"/>
      </c:valAx>
      <c:valAx>
        <c:axId val="20697355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733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lambda = 0.8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12162955759064"/>
          <c:y val="0.18073744891083973"/>
          <c:w val="0.78744160871300084"/>
          <c:h val="0.65419103777566656"/>
        </c:manualLayout>
      </c:layout>
      <c:scatterChart>
        <c:scatterStyle val="smoothMarker"/>
        <c:varyColors val="0"/>
        <c:ser>
          <c:idx val="0"/>
          <c:order val="0"/>
          <c:tx>
            <c:v>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iv.'!$B$5:$B$25</c:f>
              <c:numCache>
                <c:formatCode>0.00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'point i. to iv.'!$C$5:$C$25</c:f>
              <c:numCache>
                <c:formatCode>0.00</c:formatCode>
                <c:ptCount val="21"/>
                <c:pt idx="0">
                  <c:v>0</c:v>
                </c:pt>
                <c:pt idx="1">
                  <c:v>9.9009900990099028E-3</c:v>
                </c:pt>
                <c:pt idx="2">
                  <c:v>3.8461538461538471E-2</c:v>
                </c:pt>
                <c:pt idx="3">
                  <c:v>8.2568807339449532E-2</c:v>
                </c:pt>
                <c:pt idx="4">
                  <c:v>0.13793103448275862</c:v>
                </c:pt>
                <c:pt idx="5">
                  <c:v>0.2</c:v>
                </c:pt>
                <c:pt idx="6">
                  <c:v>0.26470588235294118</c:v>
                </c:pt>
                <c:pt idx="7">
                  <c:v>0.32885906040268453</c:v>
                </c:pt>
                <c:pt idx="8">
                  <c:v>0.39024390243902446</c:v>
                </c:pt>
                <c:pt idx="9">
                  <c:v>0.44751381215469616</c:v>
                </c:pt>
                <c:pt idx="10">
                  <c:v>0.5</c:v>
                </c:pt>
                <c:pt idx="11">
                  <c:v>0.54751131221719462</c:v>
                </c:pt>
                <c:pt idx="12">
                  <c:v>0.5901639344262295</c:v>
                </c:pt>
                <c:pt idx="13">
                  <c:v>0.62825278810408924</c:v>
                </c:pt>
                <c:pt idx="14">
                  <c:v>0.66216216216216206</c:v>
                </c:pt>
                <c:pt idx="15">
                  <c:v>0.69230769230769229</c:v>
                </c:pt>
                <c:pt idx="16">
                  <c:v>0.71910112359550571</c:v>
                </c:pt>
                <c:pt idx="17">
                  <c:v>0.74293059125964012</c:v>
                </c:pt>
                <c:pt idx="18">
                  <c:v>0.76415094339622647</c:v>
                </c:pt>
                <c:pt idx="19">
                  <c:v>0.78308026030368771</c:v>
                </c:pt>
                <c:pt idx="20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0E-4B18-A6AC-2B3AFFA4DDA5}"/>
            </c:ext>
          </c:extLst>
        </c:ser>
        <c:ser>
          <c:idx val="1"/>
          <c:order val="1"/>
          <c:tx>
            <c:v>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iv.'!$B$5:$B$25</c:f>
              <c:numCache>
                <c:formatCode>0.00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'point i. to iv.'!$D$5:$D$25</c:f>
              <c:numCache>
                <c:formatCode>0.00</c:formatCode>
                <c:ptCount val="21"/>
                <c:pt idx="0">
                  <c:v>0</c:v>
                </c:pt>
                <c:pt idx="1">
                  <c:v>8.0000000000000016E-2</c:v>
                </c:pt>
                <c:pt idx="2">
                  <c:v>0.16000000000000003</c:v>
                </c:pt>
                <c:pt idx="3">
                  <c:v>0.24</c:v>
                </c:pt>
                <c:pt idx="4">
                  <c:v>0.32000000000000006</c:v>
                </c:pt>
                <c:pt idx="5">
                  <c:v>0.4</c:v>
                </c:pt>
                <c:pt idx="6">
                  <c:v>0.48</c:v>
                </c:pt>
                <c:pt idx="7">
                  <c:v>0.55999999999999994</c:v>
                </c:pt>
                <c:pt idx="8">
                  <c:v>0.64000000000000012</c:v>
                </c:pt>
                <c:pt idx="9">
                  <c:v>0.72000000000000008</c:v>
                </c:pt>
                <c:pt idx="10">
                  <c:v>0.8</c:v>
                </c:pt>
                <c:pt idx="11">
                  <c:v>0.88000000000000012</c:v>
                </c:pt>
                <c:pt idx="12">
                  <c:v>0.96</c:v>
                </c:pt>
                <c:pt idx="13">
                  <c:v>1.04</c:v>
                </c:pt>
                <c:pt idx="14">
                  <c:v>1.1199999999999999</c:v>
                </c:pt>
                <c:pt idx="15">
                  <c:v>1.2000000000000002</c:v>
                </c:pt>
                <c:pt idx="16">
                  <c:v>1.2800000000000002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</c:v>
                </c:pt>
                <c:pt idx="20">
                  <c:v>1.6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0E-4B18-A6AC-2B3AFFA4DDA5}"/>
            </c:ext>
          </c:extLst>
        </c:ser>
        <c:ser>
          <c:idx val="2"/>
          <c:order val="2"/>
          <c:tx>
            <c:v>G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iv.'!$B$5:$B$25</c:f>
              <c:numCache>
                <c:formatCode>0.00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'point i. to iv.'!$G$5:$G$25</c:f>
              <c:numCache>
                <c:formatCode>0.00</c:formatCode>
                <c:ptCount val="21"/>
                <c:pt idx="0">
                  <c:v>0</c:v>
                </c:pt>
                <c:pt idx="1">
                  <c:v>-7.0099009900990106E-2</c:v>
                </c:pt>
                <c:pt idx="2">
                  <c:v>-0.12153846153846157</c:v>
                </c:pt>
                <c:pt idx="3">
                  <c:v>-0.15743119266055045</c:v>
                </c:pt>
                <c:pt idx="4">
                  <c:v>-0.18206896551724144</c:v>
                </c:pt>
                <c:pt idx="5">
                  <c:v>-0.2</c:v>
                </c:pt>
                <c:pt idx="6">
                  <c:v>-0.2152941176470588</c:v>
                </c:pt>
                <c:pt idx="7">
                  <c:v>-0.23114093959731541</c:v>
                </c:pt>
                <c:pt idx="8">
                  <c:v>-0.24975609756097567</c:v>
                </c:pt>
                <c:pt idx="9">
                  <c:v>-0.27248618784530393</c:v>
                </c:pt>
                <c:pt idx="10">
                  <c:v>-0.30000000000000004</c:v>
                </c:pt>
                <c:pt idx="11">
                  <c:v>-0.33248868778280549</c:v>
                </c:pt>
                <c:pt idx="12">
                  <c:v>-0.36983606557377047</c:v>
                </c:pt>
                <c:pt idx="13">
                  <c:v>-0.41174721189591079</c:v>
                </c:pt>
                <c:pt idx="14">
                  <c:v>-0.45783783783783782</c:v>
                </c:pt>
                <c:pt idx="15">
                  <c:v>-0.50769230769230789</c:v>
                </c:pt>
                <c:pt idx="16">
                  <c:v>-0.56089887640449454</c:v>
                </c:pt>
                <c:pt idx="17">
                  <c:v>-0.61706940874035998</c:v>
                </c:pt>
                <c:pt idx="18">
                  <c:v>-0.6758490566037737</c:v>
                </c:pt>
                <c:pt idx="19">
                  <c:v>-0.7369197396963123</c:v>
                </c:pt>
                <c:pt idx="20">
                  <c:v>-0.8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0E-4B18-A6AC-2B3AFFA4D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588975"/>
        <c:axId val="254589935"/>
      </c:scatterChart>
      <c:valAx>
        <c:axId val="254588975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589935"/>
        <c:crosses val="autoZero"/>
        <c:crossBetween val="midCat"/>
      </c:valAx>
      <c:valAx>
        <c:axId val="254589935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5889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lambda = 0.5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iv.'!$B$5:$B$25</c:f>
              <c:numCache>
                <c:formatCode>0.00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'point i. to iv.'!$C$5:$C$25</c:f>
              <c:numCache>
                <c:formatCode>0.00</c:formatCode>
                <c:ptCount val="21"/>
                <c:pt idx="0">
                  <c:v>0</c:v>
                </c:pt>
                <c:pt idx="1">
                  <c:v>9.9009900990099028E-3</c:v>
                </c:pt>
                <c:pt idx="2">
                  <c:v>3.8461538461538471E-2</c:v>
                </c:pt>
                <c:pt idx="3">
                  <c:v>8.2568807339449532E-2</c:v>
                </c:pt>
                <c:pt idx="4">
                  <c:v>0.13793103448275862</c:v>
                </c:pt>
                <c:pt idx="5">
                  <c:v>0.2</c:v>
                </c:pt>
                <c:pt idx="6">
                  <c:v>0.26470588235294118</c:v>
                </c:pt>
                <c:pt idx="7">
                  <c:v>0.32885906040268453</c:v>
                </c:pt>
                <c:pt idx="8">
                  <c:v>0.39024390243902446</c:v>
                </c:pt>
                <c:pt idx="9">
                  <c:v>0.44751381215469616</c:v>
                </c:pt>
                <c:pt idx="10">
                  <c:v>0.5</c:v>
                </c:pt>
                <c:pt idx="11">
                  <c:v>0.54751131221719462</c:v>
                </c:pt>
                <c:pt idx="12">
                  <c:v>0.5901639344262295</c:v>
                </c:pt>
                <c:pt idx="13">
                  <c:v>0.62825278810408924</c:v>
                </c:pt>
                <c:pt idx="14">
                  <c:v>0.66216216216216206</c:v>
                </c:pt>
                <c:pt idx="15">
                  <c:v>0.69230769230769229</c:v>
                </c:pt>
                <c:pt idx="16">
                  <c:v>0.71910112359550571</c:v>
                </c:pt>
                <c:pt idx="17">
                  <c:v>0.74293059125964012</c:v>
                </c:pt>
                <c:pt idx="18">
                  <c:v>0.76415094339622647</c:v>
                </c:pt>
                <c:pt idx="19">
                  <c:v>0.78308026030368771</c:v>
                </c:pt>
                <c:pt idx="20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54-48D7-8B04-1F611ADA1E23}"/>
            </c:ext>
          </c:extLst>
        </c:ser>
        <c:ser>
          <c:idx val="1"/>
          <c:order val="1"/>
          <c:tx>
            <c:v>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iv.'!$B$5:$B$25</c:f>
              <c:numCache>
                <c:formatCode>0.00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'point i. to iv.'!$E$5:$E$25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54-48D7-8B04-1F611ADA1E23}"/>
            </c:ext>
          </c:extLst>
        </c:ser>
        <c:ser>
          <c:idx val="2"/>
          <c:order val="2"/>
          <c:tx>
            <c:v>G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iv.'!$B$5:$B$25</c:f>
              <c:numCache>
                <c:formatCode>0.00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'point i. to iv.'!$H$5:$H$25</c:f>
              <c:numCache>
                <c:formatCode>0.00</c:formatCode>
                <c:ptCount val="21"/>
                <c:pt idx="0">
                  <c:v>0</c:v>
                </c:pt>
                <c:pt idx="1">
                  <c:v>-4.00990099009901E-2</c:v>
                </c:pt>
                <c:pt idx="2">
                  <c:v>-6.1538461538461535E-2</c:v>
                </c:pt>
                <c:pt idx="3">
                  <c:v>-6.7431192660550462E-2</c:v>
                </c:pt>
                <c:pt idx="4">
                  <c:v>-6.2068965517241392E-2</c:v>
                </c:pt>
                <c:pt idx="5">
                  <c:v>-4.9999999999999989E-2</c:v>
                </c:pt>
                <c:pt idx="6">
                  <c:v>-3.5294117647058809E-2</c:v>
                </c:pt>
                <c:pt idx="7">
                  <c:v>-2.1140939597315445E-2</c:v>
                </c:pt>
                <c:pt idx="8">
                  <c:v>-9.7560975609755629E-3</c:v>
                </c:pt>
                <c:pt idx="9">
                  <c:v>-2.4861878453038555E-3</c:v>
                </c:pt>
                <c:pt idx="10">
                  <c:v>0</c:v>
                </c:pt>
                <c:pt idx="11">
                  <c:v>-2.488687782805421E-3</c:v>
                </c:pt>
                <c:pt idx="12">
                  <c:v>-9.8360655737704805E-3</c:v>
                </c:pt>
                <c:pt idx="13">
                  <c:v>-2.1747211895910779E-2</c:v>
                </c:pt>
                <c:pt idx="14">
                  <c:v>-3.7837837837837895E-2</c:v>
                </c:pt>
                <c:pt idx="15">
                  <c:v>-5.7692307692307709E-2</c:v>
                </c:pt>
                <c:pt idx="16">
                  <c:v>-8.0898876404494335E-2</c:v>
                </c:pt>
                <c:pt idx="17">
                  <c:v>-0.10706940874035986</c:v>
                </c:pt>
                <c:pt idx="18">
                  <c:v>-0.13584905660377355</c:v>
                </c:pt>
                <c:pt idx="19">
                  <c:v>-0.16691973969631224</c:v>
                </c:pt>
                <c:pt idx="20">
                  <c:v>-0.19999999999999996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54-48D7-8B04-1F611ADA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481615"/>
        <c:axId val="645482095"/>
      </c:scatterChart>
      <c:valAx>
        <c:axId val="645481615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482095"/>
        <c:crosses val="autoZero"/>
        <c:crossBetween val="midCat"/>
      </c:valAx>
      <c:valAx>
        <c:axId val="6454820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481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lambda</a:t>
            </a:r>
            <a:r>
              <a:rPr lang="en-US" baseline="0"/>
              <a:t> = 0.4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iv.'!$B$5:$B$30</c:f>
              <c:numCache>
                <c:formatCode>0.00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'point i. to iv.'!$C$5:$C$30</c:f>
              <c:numCache>
                <c:formatCode>0.00</c:formatCode>
                <c:ptCount val="26"/>
                <c:pt idx="0">
                  <c:v>0</c:v>
                </c:pt>
                <c:pt idx="1">
                  <c:v>9.9009900990099028E-3</c:v>
                </c:pt>
                <c:pt idx="2">
                  <c:v>3.8461538461538471E-2</c:v>
                </c:pt>
                <c:pt idx="3">
                  <c:v>8.2568807339449532E-2</c:v>
                </c:pt>
                <c:pt idx="4">
                  <c:v>0.13793103448275862</c:v>
                </c:pt>
                <c:pt idx="5">
                  <c:v>0.2</c:v>
                </c:pt>
                <c:pt idx="6">
                  <c:v>0.26470588235294118</c:v>
                </c:pt>
                <c:pt idx="7">
                  <c:v>0.32885906040268453</c:v>
                </c:pt>
                <c:pt idx="8">
                  <c:v>0.39024390243902446</c:v>
                </c:pt>
                <c:pt idx="9">
                  <c:v>0.44751381215469616</c:v>
                </c:pt>
                <c:pt idx="10">
                  <c:v>0.5</c:v>
                </c:pt>
                <c:pt idx="11">
                  <c:v>0.54751131221719462</c:v>
                </c:pt>
                <c:pt idx="12">
                  <c:v>0.5901639344262295</c:v>
                </c:pt>
                <c:pt idx="13">
                  <c:v>0.62825278810408924</c:v>
                </c:pt>
                <c:pt idx="14">
                  <c:v>0.66216216216216206</c:v>
                </c:pt>
                <c:pt idx="15">
                  <c:v>0.69230769230769229</c:v>
                </c:pt>
                <c:pt idx="16">
                  <c:v>0.71910112359550571</c:v>
                </c:pt>
                <c:pt idx="17">
                  <c:v>0.74293059125964012</c:v>
                </c:pt>
                <c:pt idx="18">
                  <c:v>0.76415094339622647</c:v>
                </c:pt>
                <c:pt idx="19">
                  <c:v>0.78308026030368771</c:v>
                </c:pt>
                <c:pt idx="20">
                  <c:v>0.8</c:v>
                </c:pt>
                <c:pt idx="21">
                  <c:v>0.81515711645101663</c:v>
                </c:pt>
                <c:pt idx="22">
                  <c:v>0.82876712328767121</c:v>
                </c:pt>
                <c:pt idx="23">
                  <c:v>0.8410174880763116</c:v>
                </c:pt>
                <c:pt idx="24">
                  <c:v>0.85207100591715978</c:v>
                </c:pt>
                <c:pt idx="25">
                  <c:v>0.86206896551724133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74-4D5D-A9AD-13F8C488FDD0}"/>
            </c:ext>
          </c:extLst>
        </c:ser>
        <c:ser>
          <c:idx val="1"/>
          <c:order val="1"/>
          <c:tx>
            <c:v>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iv.'!$B$5:$B$30</c:f>
              <c:numCache>
                <c:formatCode>0.00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'point i. to iv.'!$F$5:$F$30</c:f>
              <c:numCache>
                <c:formatCode>0.00</c:formatCode>
                <c:ptCount val="26"/>
                <c:pt idx="0">
                  <c:v>0</c:v>
                </c:pt>
                <c:pt idx="1">
                  <c:v>4.0000000000000008E-2</c:v>
                </c:pt>
                <c:pt idx="2">
                  <c:v>8.0000000000000016E-2</c:v>
                </c:pt>
                <c:pt idx="3">
                  <c:v>0.12</c:v>
                </c:pt>
                <c:pt idx="4">
                  <c:v>0.16000000000000003</c:v>
                </c:pt>
                <c:pt idx="5">
                  <c:v>0.2</c:v>
                </c:pt>
                <c:pt idx="6">
                  <c:v>0.24</c:v>
                </c:pt>
                <c:pt idx="7">
                  <c:v>0.27999999999999997</c:v>
                </c:pt>
                <c:pt idx="8">
                  <c:v>0.32000000000000006</c:v>
                </c:pt>
                <c:pt idx="9">
                  <c:v>0.36000000000000004</c:v>
                </c:pt>
                <c:pt idx="10">
                  <c:v>0.4</c:v>
                </c:pt>
                <c:pt idx="11">
                  <c:v>0.44000000000000006</c:v>
                </c:pt>
                <c:pt idx="12">
                  <c:v>0.48</c:v>
                </c:pt>
                <c:pt idx="13">
                  <c:v>0.52</c:v>
                </c:pt>
                <c:pt idx="14">
                  <c:v>0.55999999999999994</c:v>
                </c:pt>
                <c:pt idx="15">
                  <c:v>0.60000000000000009</c:v>
                </c:pt>
                <c:pt idx="16">
                  <c:v>0.64000000000000012</c:v>
                </c:pt>
                <c:pt idx="17">
                  <c:v>0.68</c:v>
                </c:pt>
                <c:pt idx="18">
                  <c:v>0.72000000000000008</c:v>
                </c:pt>
                <c:pt idx="19">
                  <c:v>0.76</c:v>
                </c:pt>
                <c:pt idx="20">
                  <c:v>0.8</c:v>
                </c:pt>
                <c:pt idx="21">
                  <c:v>0.84000000000000008</c:v>
                </c:pt>
                <c:pt idx="22">
                  <c:v>0.88000000000000012</c:v>
                </c:pt>
                <c:pt idx="23">
                  <c:v>0.91999999999999993</c:v>
                </c:pt>
                <c:pt idx="24">
                  <c:v>0.96</c:v>
                </c:pt>
                <c:pt idx="2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74-4D5D-A9AD-13F8C488FDD0}"/>
            </c:ext>
          </c:extLst>
        </c:ser>
        <c:ser>
          <c:idx val="2"/>
          <c:order val="2"/>
          <c:tx>
            <c:v>G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'point i. to iv.'!$B$5:$B$30</c:f>
              <c:numCache>
                <c:formatCode>0.00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'point i. to iv.'!$I$5:$I$30</c:f>
              <c:numCache>
                <c:formatCode>0.00</c:formatCode>
                <c:ptCount val="26"/>
                <c:pt idx="0">
                  <c:v>0</c:v>
                </c:pt>
                <c:pt idx="1">
                  <c:v>-3.0099009900990105E-2</c:v>
                </c:pt>
                <c:pt idx="2">
                  <c:v>-4.1538461538461545E-2</c:v>
                </c:pt>
                <c:pt idx="3">
                  <c:v>-3.7431192660550464E-2</c:v>
                </c:pt>
                <c:pt idx="4">
                  <c:v>-2.2068965517241412E-2</c:v>
                </c:pt>
                <c:pt idx="5">
                  <c:v>0</c:v>
                </c:pt>
                <c:pt idx="6">
                  <c:v>2.4705882352941189E-2</c:v>
                </c:pt>
                <c:pt idx="7">
                  <c:v>4.8859060402684562E-2</c:v>
                </c:pt>
                <c:pt idx="8">
                  <c:v>7.0243902439024397E-2</c:v>
                </c:pt>
                <c:pt idx="9">
                  <c:v>8.7513812154696113E-2</c:v>
                </c:pt>
                <c:pt idx="10">
                  <c:v>9.9999999999999978E-2</c:v>
                </c:pt>
                <c:pt idx="11">
                  <c:v>0.10751131221719457</c:v>
                </c:pt>
                <c:pt idx="12">
                  <c:v>0.11016393442622952</c:v>
                </c:pt>
                <c:pt idx="13">
                  <c:v>0.10825278810408923</c:v>
                </c:pt>
                <c:pt idx="14">
                  <c:v>0.10216216216216212</c:v>
                </c:pt>
                <c:pt idx="15">
                  <c:v>9.2307692307692202E-2</c:v>
                </c:pt>
                <c:pt idx="16">
                  <c:v>7.9101123595505585E-2</c:v>
                </c:pt>
                <c:pt idx="17">
                  <c:v>6.2930591259640067E-2</c:v>
                </c:pt>
                <c:pt idx="18">
                  <c:v>4.4150943396226383E-2</c:v>
                </c:pt>
                <c:pt idx="19">
                  <c:v>2.3080260303687705E-2</c:v>
                </c:pt>
                <c:pt idx="20">
                  <c:v>0</c:v>
                </c:pt>
                <c:pt idx="21">
                  <c:v>-2.4842883548983452E-2</c:v>
                </c:pt>
                <c:pt idx="22">
                  <c:v>-5.1232876712328901E-2</c:v>
                </c:pt>
                <c:pt idx="23">
                  <c:v>-7.8982511923688326E-2</c:v>
                </c:pt>
                <c:pt idx="24">
                  <c:v>-0.10792899408284018</c:v>
                </c:pt>
                <c:pt idx="25">
                  <c:v>-0.13793103448275867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74-4D5D-A9AD-13F8C488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08159"/>
        <c:axId val="257612479"/>
      </c:scatterChart>
      <c:valAx>
        <c:axId val="257608159"/>
        <c:scaling>
          <c:orientation val="minMax"/>
          <c:max val="2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612479"/>
        <c:crosses val="autoZero"/>
        <c:crossBetween val="midCat"/>
      </c:valAx>
      <c:valAx>
        <c:axId val="2576124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6081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lambda = 0.8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74610288269478"/>
          <c:y val="0.13611588064156907"/>
          <c:w val="0.60677179851387653"/>
          <c:h val="0.73424039813091213"/>
        </c:manualLayout>
      </c:layout>
      <c:scatterChart>
        <c:scatterStyle val="lineMarker"/>
        <c:varyColors val="0"/>
        <c:ser>
          <c:idx val="0"/>
          <c:order val="0"/>
          <c:tx>
            <c:v>P=0.25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v.'!$B$7:$B$17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'point v.'!$F$7:$F$17</c:f>
              <c:numCache>
                <c:formatCode>0.00</c:formatCode>
                <c:ptCount val="11"/>
                <c:pt idx="0">
                  <c:v>0.25</c:v>
                </c:pt>
                <c:pt idx="1">
                  <c:v>0.10882352941176471</c:v>
                </c:pt>
                <c:pt idx="2">
                  <c:v>3.3468661631312069E-2</c:v>
                </c:pt>
                <c:pt idx="3">
                  <c:v>7.8126303026181468E-3</c:v>
                </c:pt>
                <c:pt idx="4">
                  <c:v>1.6235595274575621E-3</c:v>
                </c:pt>
                <c:pt idx="5">
                  <c:v>3.2734784408251999E-4</c:v>
                </c:pt>
                <c:pt idx="6">
                  <c:v>6.5576725416046971E-5</c:v>
                </c:pt>
                <c:pt idx="7">
                  <c:v>1.3119645390107189E-5</c:v>
                </c:pt>
                <c:pt idx="8">
                  <c:v>2.6241012031165698E-6</c:v>
                </c:pt>
                <c:pt idx="9">
                  <c:v>5.2482712653043826E-7</c:v>
                </c:pt>
                <c:pt idx="10">
                  <c:v>1.0496570074960037E-7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56-4179-8A92-F42681322792}"/>
            </c:ext>
          </c:extLst>
        </c:ser>
        <c:ser>
          <c:idx val="1"/>
          <c:order val="1"/>
          <c:tx>
            <c:v>P=1.25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v.'!$B$22:$B$37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'point v.'!$F$22:$F$37</c:f>
              <c:numCache>
                <c:formatCode>0.00</c:formatCode>
                <c:ptCount val="16"/>
                <c:pt idx="0">
                  <c:v>1.25</c:v>
                </c:pt>
                <c:pt idx="1">
                  <c:v>0.8597560975609756</c:v>
                </c:pt>
                <c:pt idx="2">
                  <c:v>0.59696778748363399</c:v>
                </c:pt>
                <c:pt idx="3">
                  <c:v>0.38213189408639758</c:v>
                </c:pt>
                <c:pt idx="4">
                  <c:v>0.20384490104807301</c:v>
                </c:pt>
                <c:pt idx="5">
                  <c:v>8.0663977304388179E-2</c:v>
                </c:pt>
                <c:pt idx="6">
                  <c:v>2.2597409538193378E-2</c:v>
                </c:pt>
                <c:pt idx="7">
                  <c:v>5.0298642023713126E-3</c:v>
                </c:pt>
                <c:pt idx="8">
                  <c:v>1.0312717343183364E-3</c:v>
                </c:pt>
                <c:pt idx="9">
                  <c:v>2.073178671225947E-4</c:v>
                </c:pt>
                <c:pt idx="10">
                  <c:v>4.1506554120699865E-5</c:v>
                </c:pt>
                <c:pt idx="11">
                  <c:v>8.3030336181719787E-6</c:v>
                </c:pt>
                <c:pt idx="12">
                  <c:v>1.660675664001655E-6</c:v>
                </c:pt>
                <c:pt idx="13">
                  <c:v>3.3213789064399193E-7</c:v>
                </c:pt>
                <c:pt idx="14">
                  <c:v>6.6427688444376801E-8</c:v>
                </c:pt>
                <c:pt idx="15">
                  <c:v>1.328554210151315E-8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56-4179-8A92-F42681322792}"/>
            </c:ext>
          </c:extLst>
        </c:ser>
        <c:ser>
          <c:idx val="2"/>
          <c:order val="2"/>
          <c:tx>
            <c:v>P=2.25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'point v.'!$B$42:$B$57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'point v.'!$F$42:$F$57</c:f>
              <c:numCache>
                <c:formatCode>0.00</c:formatCode>
                <c:ptCount val="16"/>
                <c:pt idx="0">
                  <c:v>2.25</c:v>
                </c:pt>
                <c:pt idx="1">
                  <c:v>1.2850515463917525</c:v>
                </c:pt>
                <c:pt idx="2">
                  <c:v>0.87984502367706308</c:v>
                </c:pt>
                <c:pt idx="3">
                  <c:v>0.61231158323049273</c:v>
                </c:pt>
                <c:pt idx="4">
                  <c:v>0.39515016903287759</c:v>
                </c:pt>
                <c:pt idx="5">
                  <c:v>0.21408561731011963</c:v>
                </c:pt>
                <c:pt idx="6">
                  <c:v>8.6641201311962263E-2</c:v>
                </c:pt>
                <c:pt idx="7">
                  <c:v>2.4779007370377019E-2</c:v>
                </c:pt>
                <c:pt idx="8">
                  <c:v>5.5694239166439209E-3</c:v>
                </c:pt>
                <c:pt idx="9">
                  <c:v>1.1449023039756395E-3</c:v>
                </c:pt>
                <c:pt idx="10">
                  <c:v>2.3029126036257892E-4</c:v>
                </c:pt>
                <c:pt idx="11">
                  <c:v>4.6111286134302551E-5</c:v>
                </c:pt>
                <c:pt idx="12">
                  <c:v>9.2243834775649475E-6</c:v>
                </c:pt>
                <c:pt idx="13">
                  <c:v>1.8449617847635227E-6</c:v>
                </c:pt>
                <c:pt idx="14">
                  <c:v>3.6899576083669179E-7</c:v>
                </c:pt>
                <c:pt idx="15">
                  <c:v>7.3799288325209827E-8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56-4179-8A92-F42681322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488880"/>
        <c:axId val="785044512"/>
      </c:scatterChart>
      <c:valAx>
        <c:axId val="729488880"/>
        <c:scaling>
          <c:orientation val="minMax"/>
          <c:max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periods</a:t>
                </a:r>
              </a:p>
            </c:rich>
          </c:tx>
          <c:layout>
            <c:manualLayout>
              <c:xMode val="edge"/>
              <c:yMode val="edge"/>
              <c:x val="0.38170939254854741"/>
              <c:y val="0.92345834441152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044512"/>
        <c:crosses val="autoZero"/>
        <c:crossBetween val="midCat"/>
      </c:valAx>
      <c:valAx>
        <c:axId val="785044512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concentration P</a:t>
                </a:r>
              </a:p>
            </c:rich>
          </c:tx>
          <c:layout>
            <c:manualLayout>
              <c:xMode val="edge"/>
              <c:yMode val="edge"/>
              <c:x val="2.5841629086188353E-2"/>
              <c:y val="0.34964148684961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8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472762625660907"/>
          <c:y val="0.349143334726285"/>
          <c:w val="0.20323725404237453"/>
          <c:h val="0.335919917942483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lambda = 0.6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138124377209607"/>
          <c:y val="0.14973503568564514"/>
          <c:w val="0.58577880956740846"/>
          <c:h val="0.71246690758212239"/>
        </c:manualLayout>
      </c:layout>
      <c:scatterChart>
        <c:scatterStyle val="lineMarker"/>
        <c:varyColors val="0"/>
        <c:ser>
          <c:idx val="0"/>
          <c:order val="0"/>
          <c:tx>
            <c:v>P=0.25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v.'!$H$7:$H$17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'point v.'!$L$7:$L$17</c:f>
              <c:numCache>
                <c:formatCode>0.00</c:formatCode>
                <c:ptCount val="11"/>
                <c:pt idx="0">
                  <c:v>0.25</c:v>
                </c:pt>
                <c:pt idx="1">
                  <c:v>0.1588235294117647</c:v>
                </c:pt>
                <c:pt idx="2">
                  <c:v>8.8133684605503734E-2</c:v>
                </c:pt>
                <c:pt idx="3">
                  <c:v>4.2961150468802375E-2</c:v>
                </c:pt>
                <c:pt idx="4">
                  <c:v>1.9026720450219293E-2</c:v>
                </c:pt>
                <c:pt idx="5">
                  <c:v>7.9725732629553868E-3</c:v>
                </c:pt>
                <c:pt idx="6">
                  <c:v>3.25258718975389E-3</c:v>
                </c:pt>
                <c:pt idx="7">
                  <c:v>1.311614087407607E-3</c:v>
                </c:pt>
                <c:pt idx="8">
                  <c:v>5.2636596351779343E-4</c:v>
                </c:pt>
                <c:pt idx="9">
                  <c:v>2.1082344645790457E-4</c:v>
                </c:pt>
                <c:pt idx="10">
                  <c:v>8.4373825106762726E-5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BB-4918-98F4-7E17AD268815}"/>
            </c:ext>
          </c:extLst>
        </c:ser>
        <c:ser>
          <c:idx val="1"/>
          <c:order val="1"/>
          <c:tx>
            <c:v>P=1.25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v.'!$H$22:$H$37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'point v.'!$L$22:$L$37</c:f>
              <c:numCache>
                <c:formatCode>0.00</c:formatCode>
                <c:ptCount val="16"/>
                <c:pt idx="0">
                  <c:v>1.25</c:v>
                </c:pt>
                <c:pt idx="1">
                  <c:v>1.1097560975609757</c:v>
                </c:pt>
                <c:pt idx="2">
                  <c:v>0.99578514478913538</c:v>
                </c:pt>
                <c:pt idx="3">
                  <c:v>0.89620218909872573</c:v>
                </c:pt>
                <c:pt idx="4">
                  <c:v>0.80390456743506022</c:v>
                </c:pt>
                <c:pt idx="5">
                  <c:v>0.71412530486648906</c:v>
                </c:pt>
                <c:pt idx="6">
                  <c:v>0.62338748023575807</c:v>
                </c:pt>
                <c:pt idx="7">
                  <c:v>0.52921139860920396</c:v>
                </c:pt>
                <c:pt idx="8">
                  <c:v>0.43047404988999849</c:v>
                </c:pt>
                <c:pt idx="9">
                  <c:v>0.32852697874357401</c:v>
                </c:pt>
                <c:pt idx="10">
                  <c:v>0.22882667347870078</c:v>
                </c:pt>
                <c:pt idx="11">
                  <c:v>0.1412869928661219</c:v>
                </c:pt>
                <c:pt idx="12">
                  <c:v>7.6086128306081469E-2</c:v>
                </c:pt>
                <c:pt idx="13">
                  <c:v>3.6190229473957822E-2</c:v>
                </c:pt>
                <c:pt idx="14">
                  <c:v>1.578411134296728E-2</c:v>
                </c:pt>
                <c:pt idx="15">
                  <c:v>6.5627206537060192E-3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BB-4918-98F4-7E17AD268815}"/>
            </c:ext>
          </c:extLst>
        </c:ser>
        <c:ser>
          <c:idx val="2"/>
          <c:order val="2"/>
          <c:tx>
            <c:v>P=2.25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'point v.'!$H$42:$H$57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'point v.'!$L$42:$L$57</c:f>
              <c:numCache>
                <c:formatCode>0.00</c:formatCode>
                <c:ptCount val="16"/>
                <c:pt idx="0">
                  <c:v>2.25</c:v>
                </c:pt>
                <c:pt idx="1">
                  <c:v>1.7350515463917526</c:v>
                </c:pt>
                <c:pt idx="2">
                  <c:v>1.4446691734764296</c:v>
                </c:pt>
                <c:pt idx="3">
                  <c:v>1.2539358125825568</c:v>
                </c:pt>
                <c:pt idx="4">
                  <c:v>1.1128254970456095</c:v>
                </c:pt>
                <c:pt idx="5">
                  <c:v>0.99837864733334447</c:v>
                </c:pt>
                <c:pt idx="6">
                  <c:v>0.89854012540475781</c:v>
                </c:pt>
                <c:pt idx="7">
                  <c:v>0.8061272441390761</c:v>
                </c:pt>
                <c:pt idx="8">
                  <c:v>0.7163319328974066</c:v>
                </c:pt>
                <c:pt idx="9">
                  <c:v>0.62565165283589841</c:v>
                </c:pt>
                <c:pt idx="10">
                  <c:v>0.53158072762203501</c:v>
                </c:pt>
                <c:pt idx="11">
                  <c:v>0.4329526571874312</c:v>
                </c:pt>
                <c:pt idx="12">
                  <c:v>0.33103892514293021</c:v>
                </c:pt>
                <c:pt idx="13">
                  <c:v>0.23117915748148696</c:v>
                </c:pt>
                <c:pt idx="14">
                  <c:v>0.14320412988742801</c:v>
                </c:pt>
                <c:pt idx="15">
                  <c:v>7.7376971556087429E-2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BB-4918-98F4-7E17AD268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763120"/>
        <c:axId val="931501248"/>
      </c:scatterChart>
      <c:valAx>
        <c:axId val="403763120"/>
        <c:scaling>
          <c:orientation val="minMax"/>
          <c:max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periods</a:t>
                </a:r>
              </a:p>
            </c:rich>
          </c:tx>
          <c:layout>
            <c:manualLayout>
              <c:xMode val="edge"/>
              <c:yMode val="edge"/>
              <c:x val="0.35432516913119749"/>
              <c:y val="0.912879331952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501248"/>
        <c:crosses val="autoZero"/>
        <c:crossBetween val="midCat"/>
      </c:valAx>
      <c:valAx>
        <c:axId val="9315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concentration</a:t>
                </a:r>
                <a:r>
                  <a:rPr lang="en-US" sz="1050" baseline="0"/>
                  <a:t> P</a:t>
                </a:r>
                <a:endParaRPr lang="en-US" sz="1050"/>
              </a:p>
            </c:rich>
          </c:tx>
          <c:layout>
            <c:manualLayout>
              <c:xMode val="edge"/>
              <c:yMode val="edge"/>
              <c:x val="2.8390254643334192E-2"/>
              <c:y val="0.34734224058295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763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7828352742997"/>
          <c:y val="0.33956072472930632"/>
          <c:w val="0.19867652259406998"/>
          <c:h val="0.33012419601757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lambda = 0.4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5866049638721"/>
          <c:y val="0.14020479930136304"/>
          <c:w val="0.55973631010888292"/>
          <c:h val="0.72064516174764137"/>
        </c:manualLayout>
      </c:layout>
      <c:scatterChart>
        <c:scatterStyle val="smoothMarker"/>
        <c:varyColors val="0"/>
        <c:ser>
          <c:idx val="0"/>
          <c:order val="0"/>
          <c:tx>
            <c:v>P=0.25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v.'!$N$7:$N$17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'point v.'!$R$7:$R$17</c:f>
              <c:numCache>
                <c:formatCode>0.00</c:formatCode>
                <c:ptCount val="11"/>
                <c:pt idx="0">
                  <c:v>0.25</c:v>
                </c:pt>
                <c:pt idx="1">
                  <c:v>0.20882352941176469</c:v>
                </c:pt>
                <c:pt idx="2">
                  <c:v>0.16707924873847879</c:v>
                </c:pt>
                <c:pt idx="3">
                  <c:v>0.12740491385934094</c:v>
                </c:pt>
                <c:pt idx="4">
                  <c:v>9.2415690644745085E-2</c:v>
                </c:pt>
                <c:pt idx="5">
                  <c:v>6.3917749097699372E-2</c:v>
                </c:pt>
                <c:pt idx="6">
                  <c:v>4.2419504886357262E-2</c:v>
                </c:pt>
                <c:pt idx="7">
                  <c:v>2.7247885250298476E-2</c:v>
                </c:pt>
                <c:pt idx="8">
                  <c:v>1.7090627581826601E-2</c:v>
                </c:pt>
                <c:pt idx="9">
                  <c:v>1.0546380808843491E-2</c:v>
                </c:pt>
                <c:pt idx="10">
                  <c:v>6.4390422635910551E-3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B5-4F9C-8BFB-8ECA516742BF}"/>
            </c:ext>
          </c:extLst>
        </c:ser>
        <c:ser>
          <c:idx val="1"/>
          <c:order val="1"/>
          <c:tx>
            <c:v>P=1.25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v.'!$N$22:$N$37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'point v.'!$R$22:$R$37</c:f>
              <c:numCache>
                <c:formatCode>0.00</c:formatCode>
                <c:ptCount val="16"/>
                <c:pt idx="0">
                  <c:v>1.25</c:v>
                </c:pt>
                <c:pt idx="1">
                  <c:v>1.3597560975609757</c:v>
                </c:pt>
                <c:pt idx="2">
                  <c:v>1.464845501929734</c:v>
                </c:pt>
                <c:pt idx="3">
                  <c:v>1.5610203435269678</c:v>
                </c:pt>
                <c:pt idx="4">
                  <c:v>1.6456425522885922</c:v>
                </c:pt>
                <c:pt idx="5">
                  <c:v>1.7177085075456766</c:v>
                </c:pt>
                <c:pt idx="6">
                  <c:v>1.7774940324417763</c:v>
                </c:pt>
                <c:pt idx="7">
                  <c:v>1.8260820432868912</c:v>
                </c:pt>
                <c:pt idx="8">
                  <c:v>1.8649461339895355</c:v>
                </c:pt>
                <c:pt idx="9">
                  <c:v>1.8956549019146558</c:v>
                </c:pt>
                <c:pt idx="10">
                  <c:v>1.9196943745430377</c:v>
                </c:pt>
                <c:pt idx="11">
                  <c:v>1.9383797712926467</c:v>
                </c:pt>
                <c:pt idx="12">
                  <c:v>1.9528253092678485</c:v>
                </c:pt>
                <c:pt idx="13">
                  <c:v>1.9639472982610386</c:v>
                </c:pt>
                <c:pt idx="14">
                  <c:v>1.9724837427089779</c:v>
                </c:pt>
                <c:pt idx="15">
                  <c:v>1.9790202081675834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B5-4F9C-8BFB-8ECA516742BF}"/>
            </c:ext>
          </c:extLst>
        </c:ser>
        <c:ser>
          <c:idx val="2"/>
          <c:order val="2"/>
          <c:tx>
            <c:v>P=2.25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'point v.'!$N$42:$N$57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'point v.'!$R$42:$R$57</c:f>
              <c:numCache>
                <c:formatCode>0.00</c:formatCode>
                <c:ptCount val="16"/>
                <c:pt idx="0">
                  <c:v>2.25</c:v>
                </c:pt>
                <c:pt idx="1">
                  <c:v>2.1850515463917528</c:v>
                </c:pt>
                <c:pt idx="2">
                  <c:v>2.1378542694681588</c:v>
                </c:pt>
                <c:pt idx="3">
                  <c:v>2.1031929128080065</c:v>
                </c:pt>
                <c:pt idx="4">
                  <c:v>2.0775302638031512</c:v>
                </c:pt>
                <c:pt idx="5">
                  <c:v>2.0584114670708868</c:v>
                </c:pt>
                <c:pt idx="6">
                  <c:v>2.0440999699077969</c:v>
                </c:pt>
                <c:pt idx="7">
                  <c:v>2.0333480783445017</c:v>
                </c:pt>
                <c:pt idx="8">
                  <c:v>2.0252480832416673</c:v>
                </c:pt>
                <c:pt idx="9">
                  <c:v>2.019133059018754</c:v>
                </c:pt>
                <c:pt idx="10">
                  <c:v>2.0145091775538999</c:v>
                </c:pt>
                <c:pt idx="11">
                  <c:v>2.0110085662224364</c:v>
                </c:pt>
                <c:pt idx="12">
                  <c:v>2.0083558967760538</c:v>
                </c:pt>
                <c:pt idx="13">
                  <c:v>2.0063443596402131</c:v>
                </c:pt>
                <c:pt idx="14">
                  <c:v>2.0048181810322627</c:v>
                </c:pt>
                <c:pt idx="15">
                  <c:v>2.0036597789642037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CB5-4F9C-8BFB-8ECA5167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010064"/>
        <c:axId val="999010544"/>
      </c:scatterChart>
      <c:valAx>
        <c:axId val="999010064"/>
        <c:scaling>
          <c:orientation val="minMax"/>
          <c:max val="1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periods</a:t>
                </a:r>
              </a:p>
            </c:rich>
          </c:tx>
          <c:layout>
            <c:manualLayout>
              <c:xMode val="edge"/>
              <c:yMode val="edge"/>
              <c:x val="0.38836406838772014"/>
              <c:y val="0.91528814167246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010544"/>
        <c:crosses val="autoZero"/>
        <c:crossBetween val="midCat"/>
      </c:valAx>
      <c:valAx>
        <c:axId val="99901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concentration P</a:t>
                </a:r>
              </a:p>
            </c:rich>
          </c:tx>
          <c:layout>
            <c:manualLayout>
              <c:xMode val="edge"/>
              <c:yMode val="edge"/>
              <c:x val="3.5153032855194881E-2"/>
              <c:y val="0.35847858292863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010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561077990643253"/>
          <c:y val="0.35727899420503645"/>
          <c:w val="0.24422352500042019"/>
          <c:h val="0.31770997375328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582538</xdr:colOff>
      <xdr:row>5</xdr:row>
      <xdr:rowOff>175963</xdr:rowOff>
    </xdr:from>
    <xdr:to>
      <xdr:col>16</xdr:col>
      <xdr:colOff>86599</xdr:colOff>
      <xdr:row>20</xdr:row>
      <xdr:rowOff>81975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3DF63D-E5D8-2683-DCAB-F02871E1C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301187</xdr:colOff>
      <xdr:row>32</xdr:row>
      <xdr:rowOff>57561</xdr:rowOff>
    </xdr:from>
    <xdr:to>
      <xdr:col>6</xdr:col>
      <xdr:colOff>63485</xdr:colOff>
      <xdr:row>46</xdr:row>
      <xdr:rowOff>144955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12267A-ADCF-CC20-EFA4-E74E4B459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648491</xdr:colOff>
      <xdr:row>32</xdr:row>
      <xdr:rowOff>61922</xdr:rowOff>
    </xdr:from>
    <xdr:to>
      <xdr:col>12</xdr:col>
      <xdr:colOff>105834</xdr:colOff>
      <xdr:row>46</xdr:row>
      <xdr:rowOff>157036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372BAFC-D2EC-820F-C389-EDB4F4560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610894</xdr:colOff>
      <xdr:row>31</xdr:row>
      <xdr:rowOff>175501</xdr:rowOff>
    </xdr:from>
    <xdr:to>
      <xdr:col>19</xdr:col>
      <xdr:colOff>466171</xdr:colOff>
      <xdr:row>46</xdr:row>
      <xdr:rowOff>75233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9DD9F6-1013-BEAC-9762-3997B433E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0.91892</cdr:x>
      <cdr:y>0.56445</cdr:y>
    </cdr:from>
    <cdr:to>
      <cdr:x>0.9724</cdr:x>
      <cdr:y>0.67205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3267ED4E-2801-C689-E164-B2067F9239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75893" y="1471083"/>
          <a:ext cx="225572" cy="2804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690231</xdr:colOff>
      <xdr:row>59</xdr:row>
      <xdr:rowOff>16596</xdr:rowOff>
    </xdr:from>
    <xdr:to>
      <xdr:col>5</xdr:col>
      <xdr:colOff>404091</xdr:colOff>
      <xdr:row>74</xdr:row>
      <xdr:rowOff>179455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B7405B-4804-D85E-A46E-108997FA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469349</xdr:colOff>
      <xdr:row>58</xdr:row>
      <xdr:rowOff>161503</xdr:rowOff>
    </xdr:from>
    <xdr:to>
      <xdr:col>11</xdr:col>
      <xdr:colOff>385589</xdr:colOff>
      <xdr:row>74</xdr:row>
      <xdr:rowOff>179455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CB9CC6-8FE3-4C78-9FFC-99934D6DC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282864</xdr:colOff>
      <xdr:row>59</xdr:row>
      <xdr:rowOff>13855</xdr:rowOff>
    </xdr:from>
    <xdr:to>
      <xdr:col>18</xdr:col>
      <xdr:colOff>303069</xdr:colOff>
      <xdr:row>75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9F21FC-E47E-B02A-7D20-E37AD213D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9E71-5B9D-4311-B501-E90238E221F8}">
  <dimension ref="A1:I41"/>
  <sheetViews>
    <sheetView topLeftCell="K1" zoomScale="60" zoomScaleNormal="40" workbookViewId="0">
      <selection activeCell="C3" sqref="C3:C4"/>
    </sheetView>
  </sheetViews>
  <sheetFormatPr defaultColWidth="9" defaultRowHeight="14.5" x14ac:dyDescent="0.35"/>
  <cols>
    <col min="1" max="1" width="14.453125" bestFit="1" customWidth="1"/>
    <col min="2" max="2" width="11" bestFit="1" customWidth="1"/>
    <col min="3" max="3" width="17.26953125" bestFit="1" customWidth="1"/>
    <col min="4" max="9" width="11.81640625" bestFit="1" customWidth="1"/>
  </cols>
  <sheetData>
    <row r="1" spans="1:9" x14ac:dyDescent="0.35">
      <c r="A1" s="1" t="s">
        <v>0</v>
      </c>
      <c r="B1" s="1"/>
    </row>
    <row r="3" spans="1:9" x14ac:dyDescent="0.35">
      <c r="B3" s="27" t="s">
        <v>1</v>
      </c>
      <c r="C3" s="26" t="s">
        <v>2</v>
      </c>
      <c r="D3" s="25" t="s">
        <v>3</v>
      </c>
      <c r="E3" s="25"/>
      <c r="F3" s="26"/>
      <c r="G3" s="25" t="s">
        <v>4</v>
      </c>
      <c r="H3" s="25"/>
      <c r="I3" s="26"/>
    </row>
    <row r="4" spans="1:9" x14ac:dyDescent="0.35">
      <c r="B4" s="28"/>
      <c r="C4" s="29"/>
      <c r="D4" s="5" t="s">
        <v>5</v>
      </c>
      <c r="E4" s="5" t="s">
        <v>6</v>
      </c>
      <c r="F4" s="6" t="s">
        <v>7</v>
      </c>
      <c r="G4" s="5" t="s">
        <v>5</v>
      </c>
      <c r="H4" s="5" t="s">
        <v>6</v>
      </c>
      <c r="I4" s="6" t="s">
        <v>7</v>
      </c>
    </row>
    <row r="5" spans="1:9" x14ac:dyDescent="0.35">
      <c r="B5" s="10">
        <v>0</v>
      </c>
      <c r="C5" s="8">
        <f t="shared" ref="C5:C25" si="0">B5^2/(1+B5^2)</f>
        <v>0</v>
      </c>
      <c r="D5" s="7">
        <f t="shared" ref="D5:D25" si="1">0.8*B5</f>
        <v>0</v>
      </c>
      <c r="E5" s="7">
        <f t="shared" ref="E5:E25" si="2">0.5*B5</f>
        <v>0</v>
      </c>
      <c r="F5" s="2">
        <f>0.4*B5</f>
        <v>0</v>
      </c>
      <c r="G5" s="7">
        <f t="shared" ref="G5:G7" si="3">C5-D5</f>
        <v>0</v>
      </c>
      <c r="H5" s="7">
        <f t="shared" ref="H5:H7" si="4">C5-E5</f>
        <v>0</v>
      </c>
      <c r="I5" s="2">
        <f t="shared" ref="I5:I7" si="5">C5-F5</f>
        <v>0</v>
      </c>
    </row>
    <row r="6" spans="1:9" x14ac:dyDescent="0.35">
      <c r="B6" s="10">
        <v>0.1</v>
      </c>
      <c r="C6" s="8">
        <f t="shared" si="0"/>
        <v>9.9009900990099028E-3</v>
      </c>
      <c r="D6" s="7">
        <f t="shared" si="1"/>
        <v>8.0000000000000016E-2</v>
      </c>
      <c r="E6" s="7">
        <f t="shared" si="2"/>
        <v>0.05</v>
      </c>
      <c r="F6" s="2">
        <f t="shared" ref="F6:F25" si="6">0.4*B6</f>
        <v>4.0000000000000008E-2</v>
      </c>
      <c r="G6" s="7">
        <f t="shared" si="3"/>
        <v>-7.0099009900990106E-2</v>
      </c>
      <c r="H6" s="7">
        <f t="shared" si="4"/>
        <v>-4.00990099009901E-2</v>
      </c>
      <c r="I6" s="2">
        <f t="shared" si="5"/>
        <v>-3.0099009900990105E-2</v>
      </c>
    </row>
    <row r="7" spans="1:9" x14ac:dyDescent="0.35">
      <c r="B7" s="10">
        <v>0.2</v>
      </c>
      <c r="C7" s="8">
        <f t="shared" si="0"/>
        <v>3.8461538461538471E-2</v>
      </c>
      <c r="D7" s="7">
        <f t="shared" si="1"/>
        <v>0.16000000000000003</v>
      </c>
      <c r="E7" s="7">
        <f t="shared" si="2"/>
        <v>0.1</v>
      </c>
      <c r="F7" s="2">
        <f t="shared" si="6"/>
        <v>8.0000000000000016E-2</v>
      </c>
      <c r="G7" s="7">
        <f t="shared" si="3"/>
        <v>-0.12153846153846157</v>
      </c>
      <c r="H7" s="7">
        <f t="shared" si="4"/>
        <v>-6.1538461538461535E-2</v>
      </c>
      <c r="I7" s="2">
        <f t="shared" si="5"/>
        <v>-4.1538461538461545E-2</v>
      </c>
    </row>
    <row r="8" spans="1:9" x14ac:dyDescent="0.35">
      <c r="B8" s="10">
        <v>0.3</v>
      </c>
      <c r="C8" s="8">
        <f t="shared" si="0"/>
        <v>8.2568807339449532E-2</v>
      </c>
      <c r="D8" s="7">
        <f t="shared" si="1"/>
        <v>0.24</v>
      </c>
      <c r="E8" s="7">
        <f t="shared" si="2"/>
        <v>0.15</v>
      </c>
      <c r="F8" s="2">
        <f t="shared" si="6"/>
        <v>0.12</v>
      </c>
      <c r="G8" s="7">
        <f t="shared" ref="G8:G25" si="7">C8-D8</f>
        <v>-0.15743119266055045</v>
      </c>
      <c r="H8" s="7">
        <f t="shared" ref="H8:H25" si="8">C8-E8</f>
        <v>-6.7431192660550462E-2</v>
      </c>
      <c r="I8" s="2">
        <f t="shared" ref="I8:I25" si="9">C8-F8</f>
        <v>-3.7431192660550464E-2</v>
      </c>
    </row>
    <row r="9" spans="1:9" x14ac:dyDescent="0.35">
      <c r="B9" s="10">
        <v>0.4</v>
      </c>
      <c r="C9" s="8">
        <f t="shared" si="0"/>
        <v>0.13793103448275862</v>
      </c>
      <c r="D9" s="7">
        <f t="shared" si="1"/>
        <v>0.32000000000000006</v>
      </c>
      <c r="E9" s="7">
        <f t="shared" si="2"/>
        <v>0.2</v>
      </c>
      <c r="F9" s="2">
        <f t="shared" si="6"/>
        <v>0.16000000000000003</v>
      </c>
      <c r="G9" s="7">
        <f t="shared" si="7"/>
        <v>-0.18206896551724144</v>
      </c>
      <c r="H9" s="7">
        <f t="shared" si="8"/>
        <v>-6.2068965517241392E-2</v>
      </c>
      <c r="I9" s="2">
        <f t="shared" si="9"/>
        <v>-2.2068965517241412E-2</v>
      </c>
    </row>
    <row r="10" spans="1:9" x14ac:dyDescent="0.35">
      <c r="B10" s="10">
        <v>0.5</v>
      </c>
      <c r="C10" s="8">
        <f t="shared" si="0"/>
        <v>0.2</v>
      </c>
      <c r="D10" s="7">
        <f t="shared" si="1"/>
        <v>0.4</v>
      </c>
      <c r="E10" s="7">
        <f t="shared" si="2"/>
        <v>0.25</v>
      </c>
      <c r="F10" s="2">
        <f t="shared" si="6"/>
        <v>0.2</v>
      </c>
      <c r="G10" s="7">
        <f t="shared" si="7"/>
        <v>-0.2</v>
      </c>
      <c r="H10" s="7">
        <f t="shared" si="8"/>
        <v>-4.9999999999999989E-2</v>
      </c>
      <c r="I10" s="2">
        <f t="shared" si="9"/>
        <v>0</v>
      </c>
    </row>
    <row r="11" spans="1:9" x14ac:dyDescent="0.35">
      <c r="B11" s="10">
        <v>0.6</v>
      </c>
      <c r="C11" s="8">
        <f t="shared" si="0"/>
        <v>0.26470588235294118</v>
      </c>
      <c r="D11" s="7">
        <f t="shared" si="1"/>
        <v>0.48</v>
      </c>
      <c r="E11" s="7">
        <f t="shared" si="2"/>
        <v>0.3</v>
      </c>
      <c r="F11" s="2">
        <f t="shared" si="6"/>
        <v>0.24</v>
      </c>
      <c r="G11" s="7">
        <f t="shared" si="7"/>
        <v>-0.2152941176470588</v>
      </c>
      <c r="H11" s="7">
        <f t="shared" si="8"/>
        <v>-3.5294117647058809E-2</v>
      </c>
      <c r="I11" s="2">
        <f t="shared" si="9"/>
        <v>2.4705882352941189E-2</v>
      </c>
    </row>
    <row r="12" spans="1:9" x14ac:dyDescent="0.35">
      <c r="B12" s="10">
        <v>0.7</v>
      </c>
      <c r="C12" s="8">
        <f t="shared" si="0"/>
        <v>0.32885906040268453</v>
      </c>
      <c r="D12" s="7">
        <f t="shared" si="1"/>
        <v>0.55999999999999994</v>
      </c>
      <c r="E12" s="7">
        <f t="shared" si="2"/>
        <v>0.35</v>
      </c>
      <c r="F12" s="2">
        <f t="shared" si="6"/>
        <v>0.27999999999999997</v>
      </c>
      <c r="G12" s="7">
        <f t="shared" si="7"/>
        <v>-0.23114093959731541</v>
      </c>
      <c r="H12" s="7">
        <f t="shared" si="8"/>
        <v>-2.1140939597315445E-2</v>
      </c>
      <c r="I12" s="2">
        <f t="shared" si="9"/>
        <v>4.8859060402684562E-2</v>
      </c>
    </row>
    <row r="13" spans="1:9" x14ac:dyDescent="0.35">
      <c r="B13" s="10">
        <v>0.8</v>
      </c>
      <c r="C13" s="8">
        <f t="shared" si="0"/>
        <v>0.39024390243902446</v>
      </c>
      <c r="D13" s="7">
        <f t="shared" si="1"/>
        <v>0.64000000000000012</v>
      </c>
      <c r="E13" s="7">
        <f t="shared" si="2"/>
        <v>0.4</v>
      </c>
      <c r="F13" s="2">
        <f t="shared" si="6"/>
        <v>0.32000000000000006</v>
      </c>
      <c r="G13" s="7">
        <f t="shared" si="7"/>
        <v>-0.24975609756097567</v>
      </c>
      <c r="H13" s="7">
        <f t="shared" si="8"/>
        <v>-9.7560975609755629E-3</v>
      </c>
      <c r="I13" s="2">
        <f t="shared" si="9"/>
        <v>7.0243902439024397E-2</v>
      </c>
    </row>
    <row r="14" spans="1:9" x14ac:dyDescent="0.35">
      <c r="B14" s="10">
        <v>0.9</v>
      </c>
      <c r="C14" s="8">
        <f t="shared" si="0"/>
        <v>0.44751381215469616</v>
      </c>
      <c r="D14" s="7">
        <f t="shared" si="1"/>
        <v>0.72000000000000008</v>
      </c>
      <c r="E14" s="7">
        <f t="shared" si="2"/>
        <v>0.45</v>
      </c>
      <c r="F14" s="2">
        <f t="shared" si="6"/>
        <v>0.36000000000000004</v>
      </c>
      <c r="G14" s="7">
        <f t="shared" si="7"/>
        <v>-0.27248618784530393</v>
      </c>
      <c r="H14" s="7">
        <f t="shared" si="8"/>
        <v>-2.4861878453038555E-3</v>
      </c>
      <c r="I14" s="2">
        <f t="shared" si="9"/>
        <v>8.7513812154696113E-2</v>
      </c>
    </row>
    <row r="15" spans="1:9" x14ac:dyDescent="0.35">
      <c r="B15" s="10">
        <v>1</v>
      </c>
      <c r="C15" s="8">
        <f t="shared" si="0"/>
        <v>0.5</v>
      </c>
      <c r="D15" s="7">
        <f t="shared" si="1"/>
        <v>0.8</v>
      </c>
      <c r="E15" s="7">
        <f t="shared" si="2"/>
        <v>0.5</v>
      </c>
      <c r="F15" s="2">
        <f t="shared" si="6"/>
        <v>0.4</v>
      </c>
      <c r="G15" s="7">
        <f t="shared" si="7"/>
        <v>-0.30000000000000004</v>
      </c>
      <c r="H15" s="7">
        <f t="shared" si="8"/>
        <v>0</v>
      </c>
      <c r="I15" s="2">
        <f t="shared" si="9"/>
        <v>9.9999999999999978E-2</v>
      </c>
    </row>
    <row r="16" spans="1:9" x14ac:dyDescent="0.35">
      <c r="B16" s="10">
        <v>1.1000000000000001</v>
      </c>
      <c r="C16" s="8">
        <f t="shared" si="0"/>
        <v>0.54751131221719462</v>
      </c>
      <c r="D16" s="7">
        <f t="shared" si="1"/>
        <v>0.88000000000000012</v>
      </c>
      <c r="E16" s="7">
        <f t="shared" si="2"/>
        <v>0.55000000000000004</v>
      </c>
      <c r="F16" s="2">
        <f t="shared" si="6"/>
        <v>0.44000000000000006</v>
      </c>
      <c r="G16" s="7">
        <f t="shared" si="7"/>
        <v>-0.33248868778280549</v>
      </c>
      <c r="H16" s="7">
        <f t="shared" si="8"/>
        <v>-2.488687782805421E-3</v>
      </c>
      <c r="I16" s="2">
        <f t="shared" si="9"/>
        <v>0.10751131221719457</v>
      </c>
    </row>
    <row r="17" spans="2:9" x14ac:dyDescent="0.35">
      <c r="B17" s="10">
        <v>1.2</v>
      </c>
      <c r="C17" s="8">
        <f t="shared" si="0"/>
        <v>0.5901639344262295</v>
      </c>
      <c r="D17" s="7">
        <f t="shared" si="1"/>
        <v>0.96</v>
      </c>
      <c r="E17" s="7">
        <f t="shared" si="2"/>
        <v>0.6</v>
      </c>
      <c r="F17" s="2">
        <f t="shared" si="6"/>
        <v>0.48</v>
      </c>
      <c r="G17" s="7">
        <f t="shared" si="7"/>
        <v>-0.36983606557377047</v>
      </c>
      <c r="H17" s="7">
        <f t="shared" si="8"/>
        <v>-9.8360655737704805E-3</v>
      </c>
      <c r="I17" s="2">
        <f t="shared" si="9"/>
        <v>0.11016393442622952</v>
      </c>
    </row>
    <row r="18" spans="2:9" x14ac:dyDescent="0.35">
      <c r="B18" s="10">
        <v>1.3</v>
      </c>
      <c r="C18" s="8">
        <f t="shared" si="0"/>
        <v>0.62825278810408924</v>
      </c>
      <c r="D18" s="7">
        <f t="shared" si="1"/>
        <v>1.04</v>
      </c>
      <c r="E18" s="7">
        <f t="shared" si="2"/>
        <v>0.65</v>
      </c>
      <c r="F18" s="2">
        <f t="shared" si="6"/>
        <v>0.52</v>
      </c>
      <c r="G18" s="7">
        <f t="shared" si="7"/>
        <v>-0.41174721189591079</v>
      </c>
      <c r="H18" s="7">
        <f t="shared" si="8"/>
        <v>-2.1747211895910779E-2</v>
      </c>
      <c r="I18" s="2">
        <f t="shared" si="9"/>
        <v>0.10825278810408923</v>
      </c>
    </row>
    <row r="19" spans="2:9" x14ac:dyDescent="0.35">
      <c r="B19" s="10">
        <v>1.4</v>
      </c>
      <c r="C19" s="8">
        <f t="shared" si="0"/>
        <v>0.66216216216216206</v>
      </c>
      <c r="D19" s="7">
        <f t="shared" si="1"/>
        <v>1.1199999999999999</v>
      </c>
      <c r="E19" s="7">
        <f t="shared" si="2"/>
        <v>0.7</v>
      </c>
      <c r="F19" s="2">
        <f t="shared" si="6"/>
        <v>0.55999999999999994</v>
      </c>
      <c r="G19" s="7">
        <f t="shared" si="7"/>
        <v>-0.45783783783783782</v>
      </c>
      <c r="H19" s="7">
        <f t="shared" si="8"/>
        <v>-3.7837837837837895E-2</v>
      </c>
      <c r="I19" s="2">
        <f t="shared" si="9"/>
        <v>0.10216216216216212</v>
      </c>
    </row>
    <row r="20" spans="2:9" x14ac:dyDescent="0.35">
      <c r="B20" s="10">
        <v>1.5</v>
      </c>
      <c r="C20" s="8">
        <f t="shared" si="0"/>
        <v>0.69230769230769229</v>
      </c>
      <c r="D20" s="7">
        <f t="shared" si="1"/>
        <v>1.2000000000000002</v>
      </c>
      <c r="E20" s="7">
        <f t="shared" si="2"/>
        <v>0.75</v>
      </c>
      <c r="F20" s="2">
        <f t="shared" si="6"/>
        <v>0.60000000000000009</v>
      </c>
      <c r="G20" s="7">
        <f t="shared" si="7"/>
        <v>-0.50769230769230789</v>
      </c>
      <c r="H20" s="7">
        <f t="shared" si="8"/>
        <v>-5.7692307692307709E-2</v>
      </c>
      <c r="I20" s="2">
        <f t="shared" si="9"/>
        <v>9.2307692307692202E-2</v>
      </c>
    </row>
    <row r="21" spans="2:9" x14ac:dyDescent="0.35">
      <c r="B21" s="10">
        <v>1.6</v>
      </c>
      <c r="C21" s="8">
        <f t="shared" si="0"/>
        <v>0.71910112359550571</v>
      </c>
      <c r="D21" s="7">
        <f t="shared" si="1"/>
        <v>1.2800000000000002</v>
      </c>
      <c r="E21" s="7">
        <f t="shared" si="2"/>
        <v>0.8</v>
      </c>
      <c r="F21" s="2">
        <f t="shared" si="6"/>
        <v>0.64000000000000012</v>
      </c>
      <c r="G21" s="7">
        <f t="shared" si="7"/>
        <v>-0.56089887640449454</v>
      </c>
      <c r="H21" s="7">
        <f t="shared" si="8"/>
        <v>-8.0898876404494335E-2</v>
      </c>
      <c r="I21" s="2">
        <f t="shared" si="9"/>
        <v>7.9101123595505585E-2</v>
      </c>
    </row>
    <row r="22" spans="2:9" x14ac:dyDescent="0.35">
      <c r="B22" s="10">
        <v>1.7</v>
      </c>
      <c r="C22" s="8">
        <f t="shared" si="0"/>
        <v>0.74293059125964012</v>
      </c>
      <c r="D22" s="7">
        <f t="shared" si="1"/>
        <v>1.36</v>
      </c>
      <c r="E22" s="7">
        <f t="shared" si="2"/>
        <v>0.85</v>
      </c>
      <c r="F22" s="2">
        <f t="shared" si="6"/>
        <v>0.68</v>
      </c>
      <c r="G22" s="7">
        <f t="shared" si="7"/>
        <v>-0.61706940874035998</v>
      </c>
      <c r="H22" s="7">
        <f t="shared" si="8"/>
        <v>-0.10706940874035986</v>
      </c>
      <c r="I22" s="2">
        <f t="shared" si="9"/>
        <v>6.2930591259640067E-2</v>
      </c>
    </row>
    <row r="23" spans="2:9" x14ac:dyDescent="0.35">
      <c r="B23" s="10">
        <v>1.8</v>
      </c>
      <c r="C23" s="8">
        <f t="shared" si="0"/>
        <v>0.76415094339622647</v>
      </c>
      <c r="D23" s="7">
        <f t="shared" si="1"/>
        <v>1.4400000000000002</v>
      </c>
      <c r="E23" s="7">
        <f t="shared" si="2"/>
        <v>0.9</v>
      </c>
      <c r="F23" s="2">
        <f t="shared" si="6"/>
        <v>0.72000000000000008</v>
      </c>
      <c r="G23" s="7">
        <f t="shared" si="7"/>
        <v>-0.6758490566037737</v>
      </c>
      <c r="H23" s="7">
        <f t="shared" si="8"/>
        <v>-0.13584905660377355</v>
      </c>
      <c r="I23" s="2">
        <f t="shared" si="9"/>
        <v>4.4150943396226383E-2</v>
      </c>
    </row>
    <row r="24" spans="2:9" x14ac:dyDescent="0.35">
      <c r="B24" s="10">
        <v>1.9</v>
      </c>
      <c r="C24" s="8">
        <f t="shared" si="0"/>
        <v>0.78308026030368771</v>
      </c>
      <c r="D24" s="7">
        <f t="shared" si="1"/>
        <v>1.52</v>
      </c>
      <c r="E24" s="7">
        <f t="shared" si="2"/>
        <v>0.95</v>
      </c>
      <c r="F24" s="2">
        <f t="shared" si="6"/>
        <v>0.76</v>
      </c>
      <c r="G24" s="7">
        <f t="shared" si="7"/>
        <v>-0.7369197396963123</v>
      </c>
      <c r="H24" s="7">
        <f t="shared" si="8"/>
        <v>-0.16691973969631224</v>
      </c>
      <c r="I24" s="2">
        <f t="shared" si="9"/>
        <v>2.3080260303687705E-2</v>
      </c>
    </row>
    <row r="25" spans="2:9" x14ac:dyDescent="0.35">
      <c r="B25" s="10">
        <v>2</v>
      </c>
      <c r="C25" s="8">
        <f t="shared" si="0"/>
        <v>0.8</v>
      </c>
      <c r="D25" s="7">
        <f t="shared" si="1"/>
        <v>1.6</v>
      </c>
      <c r="E25" s="7">
        <f t="shared" si="2"/>
        <v>1</v>
      </c>
      <c r="F25" s="2">
        <f t="shared" si="6"/>
        <v>0.8</v>
      </c>
      <c r="G25" s="7">
        <f t="shared" si="7"/>
        <v>-0.8</v>
      </c>
      <c r="H25" s="7">
        <f t="shared" si="8"/>
        <v>-0.19999999999999996</v>
      </c>
      <c r="I25" s="2">
        <f t="shared" si="9"/>
        <v>0</v>
      </c>
    </row>
    <row r="26" spans="2:9" x14ac:dyDescent="0.35">
      <c r="B26" s="10">
        <v>2.1</v>
      </c>
      <c r="C26" s="8">
        <f t="shared" ref="C26:C30" si="10">B26^2/(1+B26^2)</f>
        <v>0.81515711645101663</v>
      </c>
      <c r="D26" s="7">
        <f t="shared" ref="D26:D30" si="11">0.8*B26</f>
        <v>1.6800000000000002</v>
      </c>
      <c r="E26" s="7">
        <f t="shared" ref="E26:E30" si="12">0.5*B26</f>
        <v>1.05</v>
      </c>
      <c r="F26" s="2">
        <f t="shared" ref="F26:F30" si="13">0.4*B26</f>
        <v>0.84000000000000008</v>
      </c>
      <c r="G26" s="7">
        <f t="shared" ref="G26:G30" si="14">C26-D26</f>
        <v>-0.86484288354898353</v>
      </c>
      <c r="H26" s="7">
        <f t="shared" ref="H26:H30" si="15">C26-E26</f>
        <v>-0.23484288354898342</v>
      </c>
      <c r="I26" s="2">
        <f t="shared" ref="I26:I30" si="16">C26-F26</f>
        <v>-2.4842883548983452E-2</v>
      </c>
    </row>
    <row r="27" spans="2:9" x14ac:dyDescent="0.35">
      <c r="B27" s="10">
        <v>2.2000000000000002</v>
      </c>
      <c r="C27" s="8">
        <f t="shared" si="10"/>
        <v>0.82876712328767121</v>
      </c>
      <c r="D27" s="7">
        <f t="shared" si="11"/>
        <v>1.7600000000000002</v>
      </c>
      <c r="E27" s="7">
        <f t="shared" si="12"/>
        <v>1.1000000000000001</v>
      </c>
      <c r="F27" s="2">
        <f t="shared" si="13"/>
        <v>0.88000000000000012</v>
      </c>
      <c r="G27" s="7">
        <f t="shared" si="14"/>
        <v>-0.93123287671232902</v>
      </c>
      <c r="H27" s="7">
        <f t="shared" si="15"/>
        <v>-0.27123287671232887</v>
      </c>
      <c r="I27" s="2">
        <f t="shared" si="16"/>
        <v>-5.1232876712328901E-2</v>
      </c>
    </row>
    <row r="28" spans="2:9" x14ac:dyDescent="0.35">
      <c r="B28" s="10">
        <v>2.2999999999999998</v>
      </c>
      <c r="C28" s="8">
        <f t="shared" si="10"/>
        <v>0.8410174880763116</v>
      </c>
      <c r="D28" s="7">
        <f t="shared" si="11"/>
        <v>1.8399999999999999</v>
      </c>
      <c r="E28" s="7">
        <f t="shared" si="12"/>
        <v>1.1499999999999999</v>
      </c>
      <c r="F28" s="2">
        <f t="shared" si="13"/>
        <v>0.91999999999999993</v>
      </c>
      <c r="G28" s="7">
        <f t="shared" si="14"/>
        <v>-0.99898251192368825</v>
      </c>
      <c r="H28" s="7">
        <f t="shared" si="15"/>
        <v>-0.30898251192368831</v>
      </c>
      <c r="I28" s="2">
        <f t="shared" si="16"/>
        <v>-7.8982511923688326E-2</v>
      </c>
    </row>
    <row r="29" spans="2:9" x14ac:dyDescent="0.35">
      <c r="B29" s="10">
        <v>2.4</v>
      </c>
      <c r="C29" s="8">
        <f t="shared" si="10"/>
        <v>0.85207100591715978</v>
      </c>
      <c r="D29" s="7">
        <f t="shared" si="11"/>
        <v>1.92</v>
      </c>
      <c r="E29" s="7">
        <f t="shared" si="12"/>
        <v>1.2</v>
      </c>
      <c r="F29" s="2">
        <f t="shared" si="13"/>
        <v>0.96</v>
      </c>
      <c r="G29" s="7">
        <f t="shared" si="14"/>
        <v>-1.0679289940828403</v>
      </c>
      <c r="H29" s="7">
        <f t="shared" si="15"/>
        <v>-0.34792899408284017</v>
      </c>
      <c r="I29" s="2">
        <f t="shared" si="16"/>
        <v>-0.10792899408284018</v>
      </c>
    </row>
    <row r="30" spans="2:9" x14ac:dyDescent="0.35">
      <c r="B30" s="11">
        <v>2.5</v>
      </c>
      <c r="C30" s="9">
        <f t="shared" si="10"/>
        <v>0.86206896551724133</v>
      </c>
      <c r="D30" s="3">
        <f t="shared" si="11"/>
        <v>2</v>
      </c>
      <c r="E30" s="3">
        <f t="shared" si="12"/>
        <v>1.25</v>
      </c>
      <c r="F30" s="4">
        <f t="shared" si="13"/>
        <v>1</v>
      </c>
      <c r="G30" s="3">
        <f t="shared" si="14"/>
        <v>-1.1379310344827587</v>
      </c>
      <c r="H30" s="3">
        <f t="shared" si="15"/>
        <v>-0.38793103448275867</v>
      </c>
      <c r="I30" s="4">
        <f t="shared" si="16"/>
        <v>-0.13793103448275867</v>
      </c>
    </row>
    <row r="41" spans="1:1" x14ac:dyDescent="0.35">
      <c r="A41" s="24"/>
    </row>
  </sheetData>
  <mergeCells count="4">
    <mergeCell ref="D3:F3"/>
    <mergeCell ref="G3:I3"/>
    <mergeCell ref="B3:B4"/>
    <mergeCell ref="C3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5D7D-395D-4FB6-A4A9-FC2D38EA8876}">
  <dimension ref="A1:R57"/>
  <sheetViews>
    <sheetView tabSelected="1" topLeftCell="A47" zoomScale="46" zoomScaleNormal="66" workbookViewId="0">
      <selection activeCell="Z16" sqref="Z16"/>
    </sheetView>
  </sheetViews>
  <sheetFormatPr defaultColWidth="9" defaultRowHeight="14.5" x14ac:dyDescent="0.35"/>
  <cols>
    <col min="1" max="1" width="17.26953125" bestFit="1" customWidth="1"/>
    <col min="2" max="2" width="17.81640625" bestFit="1" customWidth="1"/>
    <col min="8" max="8" width="17.453125" bestFit="1" customWidth="1"/>
  </cols>
  <sheetData>
    <row r="1" spans="1:18" x14ac:dyDescent="0.35">
      <c r="A1" s="1" t="s">
        <v>0</v>
      </c>
    </row>
    <row r="4" spans="1:18" x14ac:dyDescent="0.35">
      <c r="A4" s="1" t="s">
        <v>8</v>
      </c>
    </row>
    <row r="5" spans="1:18" x14ac:dyDescent="0.35">
      <c r="A5" s="1" t="s">
        <v>9</v>
      </c>
      <c r="B5" s="1" t="s">
        <v>10</v>
      </c>
      <c r="C5" s="1"/>
      <c r="D5" s="1"/>
      <c r="E5" s="1"/>
      <c r="F5" s="1"/>
      <c r="G5" s="1"/>
      <c r="H5" s="1" t="s">
        <v>11</v>
      </c>
      <c r="I5" s="1"/>
      <c r="J5" s="1"/>
      <c r="K5" s="1"/>
      <c r="L5" s="1"/>
      <c r="M5" s="1"/>
      <c r="N5" s="1" t="s">
        <v>12</v>
      </c>
      <c r="O5" s="1"/>
      <c r="P5" s="1"/>
      <c r="Q5" s="1"/>
      <c r="R5" s="1"/>
    </row>
    <row r="6" spans="1:18" s="1" customFormat="1" x14ac:dyDescent="0.35">
      <c r="B6" s="12" t="s">
        <v>13</v>
      </c>
      <c r="C6" s="21" t="s">
        <v>4</v>
      </c>
      <c r="D6" s="22" t="s">
        <v>3</v>
      </c>
      <c r="E6" s="22" t="s">
        <v>14</v>
      </c>
      <c r="F6" s="22" t="s">
        <v>15</v>
      </c>
      <c r="H6" s="12" t="s">
        <v>13</v>
      </c>
      <c r="I6" s="21" t="s">
        <v>4</v>
      </c>
      <c r="J6" s="22" t="s">
        <v>3</v>
      </c>
      <c r="K6" s="22" t="s">
        <v>14</v>
      </c>
      <c r="L6" s="22" t="s">
        <v>15</v>
      </c>
      <c r="N6" s="12" t="s">
        <v>13</v>
      </c>
      <c r="O6" s="21" t="s">
        <v>4</v>
      </c>
      <c r="P6" s="22" t="s">
        <v>3</v>
      </c>
      <c r="Q6" s="22" t="s">
        <v>14</v>
      </c>
      <c r="R6" s="22" t="s">
        <v>15</v>
      </c>
    </row>
    <row r="7" spans="1:18" x14ac:dyDescent="0.35">
      <c r="B7" s="15">
        <v>0</v>
      </c>
      <c r="C7" s="15">
        <v>0</v>
      </c>
      <c r="D7" s="8">
        <f>0.8*F7</f>
        <v>0.2</v>
      </c>
      <c r="E7" s="8">
        <f>(F7^2)/(1+F7^2)</f>
        <v>5.8823529411764705E-2</v>
      </c>
      <c r="F7" s="2">
        <f>0.25+C7</f>
        <v>0.25</v>
      </c>
      <c r="H7" s="15">
        <v>0</v>
      </c>
      <c r="I7" s="15">
        <v>0</v>
      </c>
      <c r="J7" s="8">
        <f>0.6*L7</f>
        <v>0.15</v>
      </c>
      <c r="K7" s="8">
        <f>(L7^2)/(1+L7^2)</f>
        <v>5.8823529411764705E-2</v>
      </c>
      <c r="L7" s="2">
        <f>0.25+I7</f>
        <v>0.25</v>
      </c>
      <c r="N7" s="15">
        <v>0</v>
      </c>
      <c r="O7" s="15">
        <v>0</v>
      </c>
      <c r="P7" s="8">
        <f>0.4*R7</f>
        <v>0.1</v>
      </c>
      <c r="Q7" s="8">
        <f>(R7^2)/(1+R7^2)</f>
        <v>5.8823529411764705E-2</v>
      </c>
      <c r="R7" s="2">
        <f>0.25+O7</f>
        <v>0.25</v>
      </c>
    </row>
    <row r="8" spans="1:18" x14ac:dyDescent="0.35">
      <c r="B8" s="15">
        <v>1</v>
      </c>
      <c r="C8" s="13">
        <f>-D7+E7</f>
        <v>-0.14117647058823529</v>
      </c>
      <c r="D8" s="8">
        <f t="shared" ref="D8:D17" si="0">0.8*F8</f>
        <v>8.7058823529411772E-2</v>
      </c>
      <c r="E8" s="8">
        <f t="shared" ref="E8:E17" si="1">(F8^2)/(1+F8^2)</f>
        <v>1.1703955748959126E-2</v>
      </c>
      <c r="F8" s="2">
        <f>F7+C8</f>
        <v>0.10882352941176471</v>
      </c>
      <c r="H8" s="15">
        <v>1</v>
      </c>
      <c r="I8" s="13">
        <f>-J7+K7</f>
        <v>-9.1176470588235289E-2</v>
      </c>
      <c r="J8" s="8">
        <f t="shared" ref="J8:J17" si="2">0.6*L8</f>
        <v>9.5294117647058821E-2</v>
      </c>
      <c r="K8" s="8">
        <f t="shared" ref="K8:K17" si="3">(L8^2)/(1+L8^2)</f>
        <v>2.4604272840797862E-2</v>
      </c>
      <c r="L8" s="2">
        <f>L7+I8</f>
        <v>0.1588235294117647</v>
      </c>
      <c r="N8" s="15">
        <v>1</v>
      </c>
      <c r="O8" s="13">
        <f>-P7+Q7</f>
        <v>-4.11764705882353E-2</v>
      </c>
      <c r="P8" s="8">
        <f t="shared" ref="P8:P17" si="4">0.4*R8</f>
        <v>8.352941176470588E-2</v>
      </c>
      <c r="Q8" s="8">
        <f t="shared" ref="Q8:Q17" si="5">(R8^2)/(1+R8^2)</f>
        <v>4.1785131091419993E-2</v>
      </c>
      <c r="R8" s="2">
        <f>R7+O8</f>
        <v>0.20882352941176469</v>
      </c>
    </row>
    <row r="9" spans="1:18" x14ac:dyDescent="0.35">
      <c r="B9" s="15">
        <v>2</v>
      </c>
      <c r="C9" s="13">
        <f t="shared" ref="C9:C17" si="6">-D8+E8</f>
        <v>-7.5354867780452639E-2</v>
      </c>
      <c r="D9" s="8">
        <f t="shared" si="0"/>
        <v>2.6774929305049655E-2</v>
      </c>
      <c r="E9" s="8">
        <f t="shared" si="1"/>
        <v>1.1188979763557328E-3</v>
      </c>
      <c r="F9" s="2">
        <f t="shared" ref="F9:F17" si="7">F8+C9</f>
        <v>3.3468661631312069E-2</v>
      </c>
      <c r="H9" s="15">
        <v>2</v>
      </c>
      <c r="I9" s="13">
        <f t="shared" ref="I9:I17" si="8">-J8+K8</f>
        <v>-7.0689844806260962E-2</v>
      </c>
      <c r="J9" s="8">
        <f t="shared" si="2"/>
        <v>5.2880210763302238E-2</v>
      </c>
      <c r="K9" s="8">
        <f t="shared" si="3"/>
        <v>7.7076766266008815E-3</v>
      </c>
      <c r="L9" s="2">
        <f t="shared" ref="L9:L17" si="9">L8+I9</f>
        <v>8.8133684605503734E-2</v>
      </c>
      <c r="N9" s="15">
        <v>2</v>
      </c>
      <c r="O9" s="13">
        <f t="shared" ref="O9:O17" si="10">-P8+Q8</f>
        <v>-4.1744280673285887E-2</v>
      </c>
      <c r="P9" s="8">
        <f t="shared" si="4"/>
        <v>6.6831699495391514E-2</v>
      </c>
      <c r="Q9" s="8">
        <f t="shared" si="5"/>
        <v>2.7157364616253666E-2</v>
      </c>
      <c r="R9" s="2">
        <f t="shared" ref="R9:R17" si="11">R8+O9</f>
        <v>0.16707924873847879</v>
      </c>
    </row>
    <row r="10" spans="1:18" x14ac:dyDescent="0.35">
      <c r="B10" s="15">
        <v>3</v>
      </c>
      <c r="C10" s="13">
        <f t="shared" si="6"/>
        <v>-2.5656031328693922E-2</v>
      </c>
      <c r="D10" s="8">
        <f t="shared" si="0"/>
        <v>6.2501042420945174E-3</v>
      </c>
      <c r="E10" s="8">
        <f t="shared" si="1"/>
        <v>6.1033466933932664E-5</v>
      </c>
      <c r="F10" s="2">
        <f t="shared" si="7"/>
        <v>7.8126303026181468E-3</v>
      </c>
      <c r="H10" s="15">
        <v>3</v>
      </c>
      <c r="I10" s="13">
        <f t="shared" si="8"/>
        <v>-4.5172534136701359E-2</v>
      </c>
      <c r="J10" s="8">
        <f t="shared" si="2"/>
        <v>2.5776690281281423E-2</v>
      </c>
      <c r="K10" s="8">
        <f t="shared" si="3"/>
        <v>1.8422602626983408E-3</v>
      </c>
      <c r="L10" s="2">
        <f t="shared" si="9"/>
        <v>4.2961150468802375E-2</v>
      </c>
      <c r="N10" s="15">
        <v>3</v>
      </c>
      <c r="O10" s="13">
        <f t="shared" si="10"/>
        <v>-3.9674334879137851E-2</v>
      </c>
      <c r="P10" s="8">
        <f t="shared" si="4"/>
        <v>5.096196554373638E-2</v>
      </c>
      <c r="Q10" s="8">
        <f t="shared" si="5"/>
        <v>1.5972742329140525E-2</v>
      </c>
      <c r="R10" s="2">
        <f t="shared" si="11"/>
        <v>0.12740491385934094</v>
      </c>
    </row>
    <row r="11" spans="1:18" x14ac:dyDescent="0.35">
      <c r="B11" s="15">
        <v>4</v>
      </c>
      <c r="C11" s="13">
        <f t="shared" si="6"/>
        <v>-6.1890707751605847E-3</v>
      </c>
      <c r="D11" s="8">
        <f t="shared" si="0"/>
        <v>1.2988476219660497E-3</v>
      </c>
      <c r="E11" s="8">
        <f t="shared" si="1"/>
        <v>2.635938591007652E-6</v>
      </c>
      <c r="F11" s="2">
        <f t="shared" si="7"/>
        <v>1.6235595274575621E-3</v>
      </c>
      <c r="H11" s="15">
        <v>4</v>
      </c>
      <c r="I11" s="13">
        <f t="shared" si="8"/>
        <v>-2.3934430018583083E-2</v>
      </c>
      <c r="J11" s="8">
        <f t="shared" si="2"/>
        <v>1.1416032270131575E-2</v>
      </c>
      <c r="K11" s="8">
        <f t="shared" si="3"/>
        <v>3.6188508286766921E-4</v>
      </c>
      <c r="L11" s="2">
        <f t="shared" si="9"/>
        <v>1.9026720450219293E-2</v>
      </c>
      <c r="N11" s="15">
        <v>4</v>
      </c>
      <c r="O11" s="13">
        <f t="shared" si="10"/>
        <v>-3.4989223214595855E-2</v>
      </c>
      <c r="P11" s="8">
        <f t="shared" si="4"/>
        <v>3.6966276257898036E-2</v>
      </c>
      <c r="Q11" s="8">
        <f t="shared" si="5"/>
        <v>8.468334710852319E-3</v>
      </c>
      <c r="R11" s="2">
        <f t="shared" si="11"/>
        <v>9.2415690644745085E-2</v>
      </c>
    </row>
    <row r="12" spans="1:18" x14ac:dyDescent="0.35">
      <c r="B12" s="15">
        <v>5</v>
      </c>
      <c r="C12" s="13">
        <f t="shared" si="6"/>
        <v>-1.2962116833750421E-3</v>
      </c>
      <c r="D12" s="8">
        <f t="shared" si="0"/>
        <v>2.6187827526601598E-4</v>
      </c>
      <c r="E12" s="8">
        <f t="shared" si="1"/>
        <v>1.0715659954293577E-7</v>
      </c>
      <c r="F12" s="2">
        <f t="shared" si="7"/>
        <v>3.2734784408251999E-4</v>
      </c>
      <c r="H12" s="15">
        <v>5</v>
      </c>
      <c r="I12" s="13">
        <f t="shared" si="8"/>
        <v>-1.1054147187263906E-2</v>
      </c>
      <c r="J12" s="8">
        <f t="shared" si="2"/>
        <v>4.7835439577732317E-3</v>
      </c>
      <c r="K12" s="8">
        <f t="shared" si="3"/>
        <v>6.3557884571734818E-5</v>
      </c>
      <c r="L12" s="2">
        <f t="shared" si="9"/>
        <v>7.9725732629553868E-3</v>
      </c>
      <c r="N12" s="15">
        <v>5</v>
      </c>
      <c r="O12" s="13">
        <f t="shared" si="10"/>
        <v>-2.8497941547045717E-2</v>
      </c>
      <c r="P12" s="8">
        <f t="shared" si="4"/>
        <v>2.556709963907975E-2</v>
      </c>
      <c r="Q12" s="8">
        <f t="shared" si="5"/>
        <v>4.0688554277376445E-3</v>
      </c>
      <c r="R12" s="2">
        <f t="shared" si="11"/>
        <v>6.3917749097699372E-2</v>
      </c>
    </row>
    <row r="13" spans="1:18" x14ac:dyDescent="0.35">
      <c r="B13" s="15">
        <v>6</v>
      </c>
      <c r="C13" s="13">
        <f t="shared" si="6"/>
        <v>-2.6177111866647302E-4</v>
      </c>
      <c r="D13" s="8">
        <f t="shared" si="0"/>
        <v>5.2461380332837583E-5</v>
      </c>
      <c r="E13" s="8">
        <f t="shared" si="1"/>
        <v>4.3003068977989806E-9</v>
      </c>
      <c r="F13" s="2">
        <f t="shared" si="7"/>
        <v>6.5576725416046971E-5</v>
      </c>
      <c r="H13" s="15">
        <v>6</v>
      </c>
      <c r="I13" s="13">
        <f t="shared" si="8"/>
        <v>-4.7199860732014967E-3</v>
      </c>
      <c r="J13" s="8">
        <f t="shared" si="2"/>
        <v>1.9515523138523339E-3</v>
      </c>
      <c r="K13" s="8">
        <f t="shared" si="3"/>
        <v>1.0579211506050983E-5</v>
      </c>
      <c r="L13" s="2">
        <f t="shared" si="9"/>
        <v>3.25258718975389E-3</v>
      </c>
      <c r="N13" s="15">
        <v>6</v>
      </c>
      <c r="O13" s="13">
        <f t="shared" si="10"/>
        <v>-2.1498244211342107E-2</v>
      </c>
      <c r="P13" s="8">
        <f t="shared" si="4"/>
        <v>1.6967801954542904E-2</v>
      </c>
      <c r="Q13" s="8">
        <f t="shared" si="5"/>
        <v>1.7961823184841155E-3</v>
      </c>
      <c r="R13" s="2">
        <f t="shared" si="11"/>
        <v>4.2419504886357262E-2</v>
      </c>
    </row>
    <row r="14" spans="1:18" x14ac:dyDescent="0.35">
      <c r="B14" s="15">
        <v>7</v>
      </c>
      <c r="C14" s="13">
        <f t="shared" si="6"/>
        <v>-5.2457080025939783E-5</v>
      </c>
      <c r="D14" s="8">
        <f t="shared" si="0"/>
        <v>1.0495716312085751E-5</v>
      </c>
      <c r="E14" s="8">
        <f t="shared" si="1"/>
        <v>1.7212509513253374E-10</v>
      </c>
      <c r="F14" s="2">
        <f t="shared" si="7"/>
        <v>1.3119645390107189E-5</v>
      </c>
      <c r="H14" s="15">
        <v>7</v>
      </c>
      <c r="I14" s="13">
        <f t="shared" si="8"/>
        <v>-1.9409731023462831E-3</v>
      </c>
      <c r="J14" s="8">
        <f t="shared" si="2"/>
        <v>7.8696845244456421E-4</v>
      </c>
      <c r="K14" s="8">
        <f t="shared" si="3"/>
        <v>1.7203285547506619E-6</v>
      </c>
      <c r="L14" s="2">
        <f t="shared" si="9"/>
        <v>1.311614087407607E-3</v>
      </c>
      <c r="N14" s="15">
        <v>7</v>
      </c>
      <c r="O14" s="13">
        <f t="shared" si="10"/>
        <v>-1.5171619636058788E-2</v>
      </c>
      <c r="P14" s="8">
        <f t="shared" si="4"/>
        <v>1.0899154100119391E-2</v>
      </c>
      <c r="Q14" s="8">
        <f t="shared" si="5"/>
        <v>7.4189643164751658E-4</v>
      </c>
      <c r="R14" s="2">
        <f t="shared" si="11"/>
        <v>2.7247885250298476E-2</v>
      </c>
    </row>
    <row r="15" spans="1:18" x14ac:dyDescent="0.35">
      <c r="B15" s="15">
        <v>8</v>
      </c>
      <c r="C15" s="13">
        <f t="shared" si="6"/>
        <v>-1.0495544186990619E-5</v>
      </c>
      <c r="D15" s="8">
        <f t="shared" si="0"/>
        <v>2.0992809624932558E-6</v>
      </c>
      <c r="E15" s="8">
        <f t="shared" si="1"/>
        <v>6.8859071241504137E-12</v>
      </c>
      <c r="F15" s="2">
        <f t="shared" si="7"/>
        <v>2.6241012031165698E-6</v>
      </c>
      <c r="H15" s="15">
        <v>8</v>
      </c>
      <c r="I15" s="13">
        <f t="shared" si="8"/>
        <v>-7.8524812388981356E-4</v>
      </c>
      <c r="J15" s="8">
        <f t="shared" si="2"/>
        <v>3.1581957811067604E-4</v>
      </c>
      <c r="K15" s="8">
        <f t="shared" si="3"/>
        <v>2.7706105078716791E-7</v>
      </c>
      <c r="L15" s="2">
        <f t="shared" si="9"/>
        <v>5.2636596351779343E-4</v>
      </c>
      <c r="N15" s="15">
        <v>8</v>
      </c>
      <c r="O15" s="13">
        <f t="shared" si="10"/>
        <v>-1.0157257668471874E-2</v>
      </c>
      <c r="P15" s="8">
        <f t="shared" si="4"/>
        <v>6.8362510327306409E-3</v>
      </c>
      <c r="Q15" s="8">
        <f t="shared" si="5"/>
        <v>2.9200425974753138E-4</v>
      </c>
      <c r="R15" s="2">
        <f t="shared" si="11"/>
        <v>1.7090627581826601E-2</v>
      </c>
    </row>
    <row r="16" spans="1:18" x14ac:dyDescent="0.35">
      <c r="B16" s="15">
        <v>9</v>
      </c>
      <c r="C16" s="13">
        <f t="shared" si="6"/>
        <v>-2.0992740765861315E-6</v>
      </c>
      <c r="D16" s="8">
        <f t="shared" si="0"/>
        <v>4.1986170122435063E-7</v>
      </c>
      <c r="E16" s="8">
        <f t="shared" si="1"/>
        <v>2.7544351274212082E-13</v>
      </c>
      <c r="F16" s="2">
        <f t="shared" si="7"/>
        <v>5.2482712653043826E-7</v>
      </c>
      <c r="H16" s="15">
        <v>9</v>
      </c>
      <c r="I16" s="13">
        <f t="shared" si="8"/>
        <v>-3.1554251705988886E-4</v>
      </c>
      <c r="J16" s="8">
        <f t="shared" si="2"/>
        <v>1.2649406787474274E-4</v>
      </c>
      <c r="K16" s="8">
        <f t="shared" si="3"/>
        <v>4.4446523600895401E-8</v>
      </c>
      <c r="L16" s="2">
        <f t="shared" si="9"/>
        <v>2.1082344645790457E-4</v>
      </c>
      <c r="N16" s="15">
        <v>9</v>
      </c>
      <c r="O16" s="13">
        <f t="shared" si="10"/>
        <v>-6.5442467729831099E-3</v>
      </c>
      <c r="P16" s="8">
        <f t="shared" si="4"/>
        <v>4.2185523235373969E-3</v>
      </c>
      <c r="Q16" s="8">
        <f t="shared" si="5"/>
        <v>1.1121377828496078E-4</v>
      </c>
      <c r="R16" s="2">
        <f t="shared" si="11"/>
        <v>1.0546380808843491E-2</v>
      </c>
    </row>
    <row r="17" spans="1:18" x14ac:dyDescent="0.35">
      <c r="B17" s="16">
        <v>10</v>
      </c>
      <c r="C17" s="14">
        <f t="shared" si="6"/>
        <v>-4.1986142578083789E-7</v>
      </c>
      <c r="D17" s="9">
        <f t="shared" si="0"/>
        <v>8.3972560599680307E-8</v>
      </c>
      <c r="E17" s="9">
        <f t="shared" si="1"/>
        <v>1.1017798333854534E-14</v>
      </c>
      <c r="F17" s="4">
        <f t="shared" si="7"/>
        <v>1.0496570074960037E-7</v>
      </c>
      <c r="H17" s="16">
        <v>10</v>
      </c>
      <c r="I17" s="14">
        <f t="shared" si="8"/>
        <v>-1.2644962135114184E-4</v>
      </c>
      <c r="J17" s="9">
        <f t="shared" si="2"/>
        <v>5.0624295064057635E-5</v>
      </c>
      <c r="K17" s="9">
        <f t="shared" si="3"/>
        <v>7.1189423124672444E-9</v>
      </c>
      <c r="L17" s="4">
        <f t="shared" si="9"/>
        <v>8.4373825106762726E-5</v>
      </c>
      <c r="N17" s="16">
        <v>10</v>
      </c>
      <c r="O17" s="14">
        <f t="shared" si="10"/>
        <v>-4.1073385452524364E-3</v>
      </c>
      <c r="P17" s="9">
        <f t="shared" si="4"/>
        <v>2.5756169054364222E-3</v>
      </c>
      <c r="Q17" s="9">
        <f t="shared" si="5"/>
        <v>4.1459546307064308E-5</v>
      </c>
      <c r="R17" s="4">
        <f t="shared" si="11"/>
        <v>6.4390422635910551E-3</v>
      </c>
    </row>
    <row r="19" spans="1:18" x14ac:dyDescent="0.35">
      <c r="A19" s="1" t="s">
        <v>16</v>
      </c>
    </row>
    <row r="20" spans="1:18" x14ac:dyDescent="0.35">
      <c r="A20" s="1" t="s">
        <v>17</v>
      </c>
      <c r="B20" s="1" t="s">
        <v>10</v>
      </c>
      <c r="C20" s="1"/>
      <c r="D20" s="1"/>
      <c r="E20" s="1"/>
      <c r="F20" s="1"/>
      <c r="G20" s="1"/>
      <c r="H20" s="1" t="s">
        <v>11</v>
      </c>
      <c r="I20" s="1"/>
      <c r="J20" s="1"/>
      <c r="K20" s="1"/>
      <c r="L20" s="1"/>
      <c r="M20" s="1"/>
      <c r="N20" s="1" t="s">
        <v>12</v>
      </c>
      <c r="O20" s="1"/>
      <c r="P20" s="1"/>
      <c r="Q20" s="1"/>
    </row>
    <row r="21" spans="1:18" s="1" customFormat="1" x14ac:dyDescent="0.35">
      <c r="B21" s="12" t="s">
        <v>13</v>
      </c>
      <c r="C21" s="23" t="s">
        <v>4</v>
      </c>
      <c r="D21" s="21" t="s">
        <v>3</v>
      </c>
      <c r="E21" s="21" t="s">
        <v>14</v>
      </c>
      <c r="F21" s="22" t="s">
        <v>15</v>
      </c>
      <c r="H21" s="20" t="s">
        <v>13</v>
      </c>
      <c r="I21" s="21" t="s">
        <v>4</v>
      </c>
      <c r="J21" s="23" t="s">
        <v>3</v>
      </c>
      <c r="K21" s="21" t="s">
        <v>14</v>
      </c>
      <c r="L21" s="22" t="s">
        <v>15</v>
      </c>
      <c r="N21" s="20" t="s">
        <v>13</v>
      </c>
      <c r="O21" s="21" t="s">
        <v>4</v>
      </c>
      <c r="P21" s="23" t="s">
        <v>3</v>
      </c>
      <c r="Q21" s="21" t="s">
        <v>14</v>
      </c>
      <c r="R21" s="22" t="s">
        <v>15</v>
      </c>
    </row>
    <row r="22" spans="1:18" x14ac:dyDescent="0.35">
      <c r="B22" s="15">
        <v>0</v>
      </c>
      <c r="C22" s="17">
        <v>0</v>
      </c>
      <c r="D22" s="10">
        <f>0.8*F22</f>
        <v>1</v>
      </c>
      <c r="E22" s="10">
        <f>(F22^2)/(1+F22^2)</f>
        <v>0.6097560975609756</v>
      </c>
      <c r="F22" s="2">
        <f>1.25+C22</f>
        <v>1.25</v>
      </c>
      <c r="H22" s="15">
        <v>0</v>
      </c>
      <c r="I22" s="15">
        <v>0</v>
      </c>
      <c r="J22" s="18">
        <f>0.6*L22</f>
        <v>0.75</v>
      </c>
      <c r="K22" s="10">
        <f>(L22^2)/(1+L22^2)</f>
        <v>0.6097560975609756</v>
      </c>
      <c r="L22" s="2">
        <f>1.25+I22</f>
        <v>1.25</v>
      </c>
      <c r="N22" s="15">
        <v>0</v>
      </c>
      <c r="O22" s="15">
        <v>0</v>
      </c>
      <c r="P22" s="18">
        <f>0.4*R22</f>
        <v>0.5</v>
      </c>
      <c r="Q22" s="10">
        <f>(R22^2)/(1+R22^2)</f>
        <v>0.6097560975609756</v>
      </c>
      <c r="R22" s="2">
        <f>1.25+O22</f>
        <v>1.25</v>
      </c>
    </row>
    <row r="23" spans="1:18" x14ac:dyDescent="0.35">
      <c r="B23" s="15">
        <v>1</v>
      </c>
      <c r="C23" s="7">
        <f>-D22+E22</f>
        <v>-0.3902439024390244</v>
      </c>
      <c r="D23" s="10">
        <f t="shared" ref="D23:D32" si="12">0.8*F23</f>
        <v>0.68780487804878054</v>
      </c>
      <c r="E23" s="10">
        <f t="shared" ref="E23:E32" si="13">(F23^2)/(1+F23^2)</f>
        <v>0.42501656797143894</v>
      </c>
      <c r="F23" s="2">
        <f>F22+C23</f>
        <v>0.8597560975609756</v>
      </c>
      <c r="H23" s="15">
        <v>1</v>
      </c>
      <c r="I23" s="13">
        <f>-J22+K22</f>
        <v>-0.1402439024390244</v>
      </c>
      <c r="J23" s="18">
        <f t="shared" ref="J23:J37" si="14">0.6*L23</f>
        <v>0.6658536585365854</v>
      </c>
      <c r="K23" s="10">
        <f t="shared" ref="K23:K32" si="15">(L23^2)/(1+L23^2)</f>
        <v>0.55188270576474507</v>
      </c>
      <c r="L23" s="2">
        <f>L22+I23</f>
        <v>1.1097560975609757</v>
      </c>
      <c r="N23" s="15">
        <v>1</v>
      </c>
      <c r="O23" s="13">
        <f>-P22+Q22</f>
        <v>0.1097560975609756</v>
      </c>
      <c r="P23" s="18">
        <f t="shared" ref="P23:P32" si="16">0.4*R23</f>
        <v>0.54390243902439028</v>
      </c>
      <c r="Q23" s="10">
        <f t="shared" ref="Q23:Q32" si="17">(R23^2)/(1+R23^2)</f>
        <v>0.64899184339314853</v>
      </c>
      <c r="R23" s="2">
        <f>R22+O23</f>
        <v>1.3597560975609757</v>
      </c>
    </row>
    <row r="24" spans="1:18" x14ac:dyDescent="0.35">
      <c r="B24" s="15">
        <v>2</v>
      </c>
      <c r="C24" s="7">
        <f t="shared" ref="C24:C32" si="18">-D23+E23</f>
        <v>-0.2627883100773416</v>
      </c>
      <c r="D24" s="10">
        <f t="shared" si="12"/>
        <v>0.47757422998690724</v>
      </c>
      <c r="E24" s="10">
        <f t="shared" si="13"/>
        <v>0.26273833658967083</v>
      </c>
      <c r="F24" s="2">
        <f t="shared" ref="F24:F32" si="19">F23+C24</f>
        <v>0.59696778748363399</v>
      </c>
      <c r="H24" s="15">
        <v>2</v>
      </c>
      <c r="I24" s="13">
        <f t="shared" ref="I24:I32" si="20">-J23+K23</f>
        <v>-0.11397095277184033</v>
      </c>
      <c r="J24" s="18">
        <f t="shared" si="14"/>
        <v>0.59747108687348116</v>
      </c>
      <c r="K24" s="10">
        <f t="shared" si="15"/>
        <v>0.49788813118307157</v>
      </c>
      <c r="L24" s="2">
        <f t="shared" ref="L24:L32" si="21">L23+I24</f>
        <v>0.99578514478913538</v>
      </c>
      <c r="N24" s="15">
        <v>2</v>
      </c>
      <c r="O24" s="13">
        <f t="shared" ref="O24:O32" si="22">-P23+Q23</f>
        <v>0.10508940436875824</v>
      </c>
      <c r="P24" s="18">
        <f t="shared" si="16"/>
        <v>0.58593820077189362</v>
      </c>
      <c r="Q24" s="10">
        <f t="shared" si="17"/>
        <v>0.6821130423691274</v>
      </c>
      <c r="R24" s="2">
        <f t="shared" ref="R24:R32" si="23">R23+O24</f>
        <v>1.464845501929734</v>
      </c>
    </row>
    <row r="25" spans="1:18" x14ac:dyDescent="0.35">
      <c r="B25" s="15">
        <v>3</v>
      </c>
      <c r="C25" s="7">
        <f t="shared" si="18"/>
        <v>-0.21483589339723641</v>
      </c>
      <c r="D25" s="10">
        <f t="shared" si="12"/>
        <v>0.3057055152691181</v>
      </c>
      <c r="E25" s="10">
        <f t="shared" si="13"/>
        <v>0.12741852223079353</v>
      </c>
      <c r="F25" s="2">
        <f t="shared" si="19"/>
        <v>0.38213189408639758</v>
      </c>
      <c r="H25" s="15">
        <v>3</v>
      </c>
      <c r="I25" s="13">
        <f t="shared" si="20"/>
        <v>-9.9582955690409591E-2</v>
      </c>
      <c r="J25" s="18">
        <f t="shared" si="14"/>
        <v>0.53772131345923546</v>
      </c>
      <c r="K25" s="10">
        <f t="shared" si="15"/>
        <v>0.44542369179557001</v>
      </c>
      <c r="L25" s="2">
        <f t="shared" si="21"/>
        <v>0.89620218909872573</v>
      </c>
      <c r="N25" s="15">
        <v>3</v>
      </c>
      <c r="O25" s="13">
        <f t="shared" si="22"/>
        <v>9.6174841597233773E-2</v>
      </c>
      <c r="P25" s="18">
        <f t="shared" si="16"/>
        <v>0.62440813741078716</v>
      </c>
      <c r="Q25" s="10">
        <f t="shared" si="17"/>
        <v>0.70903034617241167</v>
      </c>
      <c r="R25" s="2">
        <f t="shared" si="23"/>
        <v>1.5610203435269678</v>
      </c>
    </row>
    <row r="26" spans="1:18" x14ac:dyDescent="0.35">
      <c r="B26" s="15">
        <v>4</v>
      </c>
      <c r="C26" s="7">
        <f t="shared" si="18"/>
        <v>-0.17828699303832457</v>
      </c>
      <c r="D26" s="10">
        <f t="shared" si="12"/>
        <v>0.16307592083845843</v>
      </c>
      <c r="E26" s="10">
        <f t="shared" si="13"/>
        <v>3.98949970947736E-2</v>
      </c>
      <c r="F26" s="2">
        <f t="shared" si="19"/>
        <v>0.20384490104807301</v>
      </c>
      <c r="H26" s="15">
        <v>4</v>
      </c>
      <c r="I26" s="13">
        <f t="shared" si="20"/>
        <v>-9.2297621663665452E-2</v>
      </c>
      <c r="J26" s="18">
        <f t="shared" si="14"/>
        <v>0.48234274046103609</v>
      </c>
      <c r="K26" s="10">
        <f t="shared" si="15"/>
        <v>0.39256347789246498</v>
      </c>
      <c r="L26" s="2">
        <f t="shared" si="21"/>
        <v>0.80390456743506022</v>
      </c>
      <c r="N26" s="15">
        <v>4</v>
      </c>
      <c r="O26" s="13">
        <f t="shared" si="22"/>
        <v>8.4622208761624518E-2</v>
      </c>
      <c r="P26" s="18">
        <f t="shared" si="16"/>
        <v>0.65825702091543692</v>
      </c>
      <c r="Q26" s="10">
        <f t="shared" si="17"/>
        <v>0.7303229761725214</v>
      </c>
      <c r="R26" s="2">
        <f t="shared" si="23"/>
        <v>1.6456425522885922</v>
      </c>
    </row>
    <row r="27" spans="1:18" x14ac:dyDescent="0.35">
      <c r="B27" s="15">
        <v>5</v>
      </c>
      <c r="C27" s="7">
        <f t="shared" si="18"/>
        <v>-0.12318092374368483</v>
      </c>
      <c r="D27" s="10">
        <f t="shared" si="12"/>
        <v>6.4531181843510546E-2</v>
      </c>
      <c r="E27" s="10">
        <f t="shared" si="13"/>
        <v>6.4646140773157472E-3</v>
      </c>
      <c r="F27" s="2">
        <f t="shared" si="19"/>
        <v>8.0663977304388179E-2</v>
      </c>
      <c r="H27" s="15">
        <v>5</v>
      </c>
      <c r="I27" s="13">
        <f t="shared" si="20"/>
        <v>-8.9779262568571105E-2</v>
      </c>
      <c r="J27" s="18">
        <f t="shared" si="14"/>
        <v>0.42847518291989345</v>
      </c>
      <c r="K27" s="10">
        <f t="shared" si="15"/>
        <v>0.33773735828916246</v>
      </c>
      <c r="L27" s="2">
        <f t="shared" si="21"/>
        <v>0.71412530486648906</v>
      </c>
      <c r="N27" s="15">
        <v>5</v>
      </c>
      <c r="O27" s="13">
        <f t="shared" si="22"/>
        <v>7.206595525708448E-2</v>
      </c>
      <c r="P27" s="18">
        <f t="shared" si="16"/>
        <v>0.68708340301827064</v>
      </c>
      <c r="Q27" s="10">
        <f t="shared" si="17"/>
        <v>0.74686892791437021</v>
      </c>
      <c r="R27" s="2">
        <f t="shared" si="23"/>
        <v>1.7177085075456766</v>
      </c>
    </row>
    <row r="28" spans="1:18" x14ac:dyDescent="0.35">
      <c r="B28" s="15">
        <v>6</v>
      </c>
      <c r="C28" s="7">
        <f t="shared" si="18"/>
        <v>-5.8066567766194802E-2</v>
      </c>
      <c r="D28" s="10">
        <f t="shared" si="12"/>
        <v>1.8077927630554703E-2</v>
      </c>
      <c r="E28" s="10">
        <f t="shared" si="13"/>
        <v>5.1038229473263856E-4</v>
      </c>
      <c r="F28" s="2">
        <f t="shared" si="19"/>
        <v>2.2597409538193378E-2</v>
      </c>
      <c r="H28" s="15">
        <v>6</v>
      </c>
      <c r="I28" s="13">
        <f t="shared" si="20"/>
        <v>-9.073782463073099E-2</v>
      </c>
      <c r="J28" s="18">
        <f t="shared" si="14"/>
        <v>0.37403248814145484</v>
      </c>
      <c r="K28" s="10">
        <f t="shared" si="15"/>
        <v>0.27985640651490074</v>
      </c>
      <c r="L28" s="2">
        <f t="shared" si="21"/>
        <v>0.62338748023575807</v>
      </c>
      <c r="N28" s="15">
        <v>6</v>
      </c>
      <c r="O28" s="13">
        <f t="shared" si="22"/>
        <v>5.9785524896099562E-2</v>
      </c>
      <c r="P28" s="18">
        <f t="shared" si="16"/>
        <v>0.7109976129767106</v>
      </c>
      <c r="Q28" s="10">
        <f t="shared" si="17"/>
        <v>0.75958562382182548</v>
      </c>
      <c r="R28" s="2">
        <f t="shared" si="23"/>
        <v>1.7774940324417763</v>
      </c>
    </row>
    <row r="29" spans="1:18" x14ac:dyDescent="0.35">
      <c r="B29" s="15">
        <v>7</v>
      </c>
      <c r="C29" s="7">
        <f t="shared" si="18"/>
        <v>-1.7567545335822065E-2</v>
      </c>
      <c r="D29" s="10">
        <f t="shared" si="12"/>
        <v>4.0238913618970504E-3</v>
      </c>
      <c r="E29" s="10">
        <f t="shared" si="13"/>
        <v>2.5298893844074105E-5</v>
      </c>
      <c r="F29" s="2">
        <f t="shared" si="19"/>
        <v>5.0298642023713126E-3</v>
      </c>
      <c r="H29" s="15">
        <v>7</v>
      </c>
      <c r="I29" s="13">
        <f t="shared" si="20"/>
        <v>-9.4176081626554109E-2</v>
      </c>
      <c r="J29" s="18">
        <f t="shared" si="14"/>
        <v>0.31752683916552238</v>
      </c>
      <c r="K29" s="10">
        <f t="shared" si="15"/>
        <v>0.21878949044631693</v>
      </c>
      <c r="L29" s="2">
        <f t="shared" si="21"/>
        <v>0.52921139860920396</v>
      </c>
      <c r="N29" s="15">
        <v>7</v>
      </c>
      <c r="O29" s="13">
        <f t="shared" si="22"/>
        <v>4.8588010845114882E-2</v>
      </c>
      <c r="P29" s="18">
        <f t="shared" si="16"/>
        <v>0.73043281731475651</v>
      </c>
      <c r="Q29" s="10">
        <f t="shared" si="17"/>
        <v>0.7692969080174008</v>
      </c>
      <c r="R29" s="2">
        <f t="shared" si="23"/>
        <v>1.8260820432868912</v>
      </c>
    </row>
    <row r="30" spans="1:18" x14ac:dyDescent="0.35">
      <c r="B30" s="15">
        <v>8</v>
      </c>
      <c r="C30" s="7">
        <f t="shared" si="18"/>
        <v>-3.9985924680529762E-3</v>
      </c>
      <c r="D30" s="10">
        <f t="shared" si="12"/>
        <v>8.250173874546692E-4</v>
      </c>
      <c r="E30" s="10">
        <f t="shared" si="13"/>
        <v>1.0635202589274052E-6</v>
      </c>
      <c r="F30" s="2">
        <f t="shared" si="19"/>
        <v>1.0312717343183364E-3</v>
      </c>
      <c r="H30" s="15">
        <v>8</v>
      </c>
      <c r="I30" s="13">
        <f t="shared" si="20"/>
        <v>-9.8737348719205448E-2</v>
      </c>
      <c r="J30" s="18">
        <f t="shared" si="14"/>
        <v>0.25828442993399908</v>
      </c>
      <c r="K30" s="10">
        <f t="shared" si="15"/>
        <v>0.1563373587875746</v>
      </c>
      <c r="L30" s="2">
        <f t="shared" si="21"/>
        <v>0.43047404988999849</v>
      </c>
      <c r="N30" s="15">
        <v>8</v>
      </c>
      <c r="O30" s="13">
        <f t="shared" si="22"/>
        <v>3.8864090702644294E-2</v>
      </c>
      <c r="P30" s="18">
        <f t="shared" si="16"/>
        <v>0.74597845359581427</v>
      </c>
      <c r="Q30" s="10">
        <f t="shared" si="17"/>
        <v>0.77668722152093461</v>
      </c>
      <c r="R30" s="2">
        <f t="shared" si="23"/>
        <v>1.8649461339895355</v>
      </c>
    </row>
    <row r="31" spans="1:18" x14ac:dyDescent="0.35">
      <c r="B31" s="15">
        <v>9</v>
      </c>
      <c r="C31" s="7">
        <f t="shared" si="18"/>
        <v>-8.2395386719574175E-4</v>
      </c>
      <c r="D31" s="10">
        <f t="shared" si="12"/>
        <v>1.6585429369807576E-4</v>
      </c>
      <c r="E31" s="10">
        <f t="shared" si="13"/>
        <v>4.2980696180921508E-8</v>
      </c>
      <c r="F31" s="2">
        <f t="shared" si="19"/>
        <v>2.073178671225947E-4</v>
      </c>
      <c r="H31" s="15">
        <v>9</v>
      </c>
      <c r="I31" s="13">
        <f t="shared" si="20"/>
        <v>-0.10194707114642448</v>
      </c>
      <c r="J31" s="18">
        <f t="shared" si="14"/>
        <v>0.19711618724614441</v>
      </c>
      <c r="K31" s="10">
        <f t="shared" si="15"/>
        <v>9.7415881981271199E-2</v>
      </c>
      <c r="L31" s="2">
        <f t="shared" si="21"/>
        <v>0.32852697874357401</v>
      </c>
      <c r="N31" s="15">
        <v>9</v>
      </c>
      <c r="O31" s="13">
        <f t="shared" si="22"/>
        <v>3.0708767925120339E-2</v>
      </c>
      <c r="P31" s="18">
        <f t="shared" si="16"/>
        <v>0.75826196076586239</v>
      </c>
      <c r="Q31" s="10">
        <f t="shared" si="17"/>
        <v>0.78230143339424429</v>
      </c>
      <c r="R31" s="2">
        <f t="shared" si="23"/>
        <v>1.8956549019146558</v>
      </c>
    </row>
    <row r="32" spans="1:18" x14ac:dyDescent="0.35">
      <c r="B32" s="15">
        <v>10</v>
      </c>
      <c r="C32" s="7">
        <f t="shared" si="18"/>
        <v>-1.6581131300189483E-4</v>
      </c>
      <c r="D32" s="10">
        <f t="shared" si="12"/>
        <v>3.3205243296559892E-5</v>
      </c>
      <c r="E32" s="10">
        <f t="shared" si="13"/>
        <v>1.7227940320065675E-9</v>
      </c>
      <c r="F32" s="2">
        <f t="shared" si="19"/>
        <v>4.1506554120699865E-5</v>
      </c>
      <c r="H32" s="15">
        <v>10</v>
      </c>
      <c r="I32" s="13">
        <f t="shared" si="20"/>
        <v>-9.970030526487321E-2</v>
      </c>
      <c r="J32" s="18">
        <f t="shared" si="14"/>
        <v>0.13729600408722045</v>
      </c>
      <c r="K32" s="10">
        <f t="shared" si="15"/>
        <v>4.9756323474641567E-2</v>
      </c>
      <c r="L32" s="2">
        <f t="shared" si="21"/>
        <v>0.22882667347870078</v>
      </c>
      <c r="N32" s="15">
        <v>10</v>
      </c>
      <c r="O32" s="13">
        <f t="shared" si="22"/>
        <v>2.4039472628381908E-2</v>
      </c>
      <c r="P32" s="18">
        <f t="shared" si="16"/>
        <v>0.76787774981721513</v>
      </c>
      <c r="Q32" s="10">
        <f t="shared" si="17"/>
        <v>0.78656314656682413</v>
      </c>
      <c r="R32" s="2">
        <f t="shared" si="23"/>
        <v>1.9196943745430377</v>
      </c>
    </row>
    <row r="33" spans="1:18" x14ac:dyDescent="0.35">
      <c r="B33" s="15">
        <v>11</v>
      </c>
      <c r="C33" s="7">
        <f t="shared" ref="C33:C37" si="24">-D32+E32</f>
        <v>-3.3203520502527886E-5</v>
      </c>
      <c r="D33" s="10">
        <f t="shared" ref="D33:D37" si="25">0.8*F33</f>
        <v>6.6424268945375835E-6</v>
      </c>
      <c r="E33" s="10">
        <f t="shared" ref="E33:E37" si="26">(F33^2)/(1+F33^2)</f>
        <v>6.8940367259741286E-11</v>
      </c>
      <c r="F33" s="2">
        <f t="shared" ref="F33:F37" si="27">F32+C33</f>
        <v>8.3030336181719787E-6</v>
      </c>
      <c r="H33" s="15">
        <v>11</v>
      </c>
      <c r="I33" s="13">
        <f t="shared" ref="I33:I37" si="28">-J32+K32</f>
        <v>-8.7539680612578885E-2</v>
      </c>
      <c r="J33" s="18">
        <f t="shared" si="14"/>
        <v>8.4772195719673135E-2</v>
      </c>
      <c r="K33" s="10">
        <f t="shared" ref="K33:K37" si="29">(L33^2)/(1+L33^2)</f>
        <v>1.9571331159632711E-2</v>
      </c>
      <c r="L33" s="2">
        <f t="shared" ref="L33:L37" si="30">L32+I33</f>
        <v>0.1412869928661219</v>
      </c>
      <c r="N33" s="15">
        <v>11</v>
      </c>
      <c r="O33" s="13">
        <f t="shared" ref="O33:O37" si="31">-P32+Q32</f>
        <v>1.8685396749609007E-2</v>
      </c>
      <c r="P33" s="18">
        <f t="shared" ref="P33:P37" si="32">0.4*R33</f>
        <v>0.77535190851705871</v>
      </c>
      <c r="Q33" s="10">
        <f t="shared" ref="Q33:Q37" si="33">(R33^2)/(1+R33^2)</f>
        <v>0.78979744649226058</v>
      </c>
      <c r="R33" s="2">
        <f t="shared" ref="R33:R37" si="34">R32+O33</f>
        <v>1.9383797712926467</v>
      </c>
    </row>
    <row r="34" spans="1:18" x14ac:dyDescent="0.35">
      <c r="B34" s="15">
        <v>12</v>
      </c>
      <c r="C34" s="7">
        <f t="shared" si="24"/>
        <v>-6.6423579541703238E-6</v>
      </c>
      <c r="D34" s="10">
        <f t="shared" si="25"/>
        <v>1.3285405312013241E-6</v>
      </c>
      <c r="E34" s="10">
        <f t="shared" si="26"/>
        <v>2.7578436609997322E-12</v>
      </c>
      <c r="F34" s="2">
        <f t="shared" si="27"/>
        <v>1.660675664001655E-6</v>
      </c>
      <c r="H34" s="15">
        <v>12</v>
      </c>
      <c r="I34" s="13">
        <f t="shared" si="28"/>
        <v>-6.5200864560040428E-2</v>
      </c>
      <c r="J34" s="18">
        <f t="shared" si="14"/>
        <v>4.565167698364888E-2</v>
      </c>
      <c r="K34" s="10">
        <f t="shared" si="29"/>
        <v>5.7557781515252295E-3</v>
      </c>
      <c r="L34" s="2">
        <f t="shared" si="30"/>
        <v>7.6086128306081469E-2</v>
      </c>
      <c r="N34" s="15">
        <v>12</v>
      </c>
      <c r="O34" s="13">
        <f t="shared" si="31"/>
        <v>1.4445537975201872E-2</v>
      </c>
      <c r="P34" s="18">
        <f t="shared" si="32"/>
        <v>0.78113012370713941</v>
      </c>
      <c r="Q34" s="10">
        <f t="shared" si="33"/>
        <v>0.79225211270032947</v>
      </c>
      <c r="R34" s="2">
        <f t="shared" si="34"/>
        <v>1.9528253092678485</v>
      </c>
    </row>
    <row r="35" spans="1:18" x14ac:dyDescent="0.35">
      <c r="B35" s="15">
        <v>13</v>
      </c>
      <c r="C35" s="7">
        <f t="shared" si="24"/>
        <v>-1.328537773357663E-6</v>
      </c>
      <c r="D35" s="10">
        <f t="shared" si="25"/>
        <v>2.6571031251519353E-7</v>
      </c>
      <c r="E35" s="10">
        <f t="shared" si="26"/>
        <v>1.1031557840142816E-13</v>
      </c>
      <c r="F35" s="2">
        <f t="shared" si="27"/>
        <v>3.3213789064399193E-7</v>
      </c>
      <c r="H35" s="15">
        <v>13</v>
      </c>
      <c r="I35" s="13">
        <f t="shared" si="28"/>
        <v>-3.9895898832123647E-2</v>
      </c>
      <c r="J35" s="18">
        <f t="shared" si="14"/>
        <v>2.1714137684374694E-2</v>
      </c>
      <c r="K35" s="10">
        <f t="shared" si="29"/>
        <v>1.3080195533841528E-3</v>
      </c>
      <c r="L35" s="2">
        <f t="shared" si="30"/>
        <v>3.6190229473957822E-2</v>
      </c>
      <c r="N35" s="15">
        <v>13</v>
      </c>
      <c r="O35" s="13">
        <f t="shared" si="31"/>
        <v>1.1121988993190057E-2</v>
      </c>
      <c r="P35" s="18">
        <f t="shared" si="32"/>
        <v>0.78557891930441548</v>
      </c>
      <c r="Q35" s="10">
        <f t="shared" si="33"/>
        <v>0.79411536375235481</v>
      </c>
      <c r="R35" s="2">
        <f t="shared" si="34"/>
        <v>1.9639472982610386</v>
      </c>
    </row>
    <row r="36" spans="1:18" x14ac:dyDescent="0.35">
      <c r="B36" s="15">
        <v>14</v>
      </c>
      <c r="C36" s="7">
        <f t="shared" si="24"/>
        <v>-2.6571020219961513E-7</v>
      </c>
      <c r="D36" s="10">
        <f t="shared" si="25"/>
        <v>5.3142150755501444E-8</v>
      </c>
      <c r="E36" s="10">
        <f t="shared" si="26"/>
        <v>4.4126377920631713E-15</v>
      </c>
      <c r="F36" s="2">
        <f t="shared" si="27"/>
        <v>6.6427688444376801E-8</v>
      </c>
      <c r="H36" s="15">
        <v>14</v>
      </c>
      <c r="I36" s="13">
        <f t="shared" si="28"/>
        <v>-2.0406118130990542E-2</v>
      </c>
      <c r="J36" s="18">
        <f t="shared" si="14"/>
        <v>9.4704668057803681E-3</v>
      </c>
      <c r="K36" s="10">
        <f t="shared" si="29"/>
        <v>2.4907611651910712E-4</v>
      </c>
      <c r="L36" s="2">
        <f t="shared" si="30"/>
        <v>1.578411134296728E-2</v>
      </c>
      <c r="N36" s="15">
        <v>14</v>
      </c>
      <c r="O36" s="13">
        <f t="shared" si="31"/>
        <v>8.5364444479393287E-3</v>
      </c>
      <c r="P36" s="18">
        <f t="shared" si="32"/>
        <v>0.78899349708359123</v>
      </c>
      <c r="Q36" s="10">
        <f t="shared" si="33"/>
        <v>0.79552996254219666</v>
      </c>
      <c r="R36" s="2">
        <f t="shared" si="34"/>
        <v>1.9724837427089779</v>
      </c>
    </row>
    <row r="37" spans="1:18" x14ac:dyDescent="0.35">
      <c r="B37" s="16">
        <v>15</v>
      </c>
      <c r="C37" s="3">
        <f t="shared" si="24"/>
        <v>-5.3142146342863651E-8</v>
      </c>
      <c r="D37" s="11">
        <f t="shared" si="25"/>
        <v>1.0628433681210521E-8</v>
      </c>
      <c r="E37" s="11">
        <f t="shared" si="26"/>
        <v>1.7650562893107839E-16</v>
      </c>
      <c r="F37" s="4">
        <f t="shared" si="27"/>
        <v>1.328554210151315E-8</v>
      </c>
      <c r="H37" s="16">
        <v>15</v>
      </c>
      <c r="I37" s="14">
        <f t="shared" si="28"/>
        <v>-9.2213906892612604E-3</v>
      </c>
      <c r="J37" s="19">
        <f t="shared" si="14"/>
        <v>3.9376323922236112E-3</v>
      </c>
      <c r="K37" s="11">
        <f t="shared" si="29"/>
        <v>4.3067447493660785E-5</v>
      </c>
      <c r="L37" s="4">
        <f t="shared" si="30"/>
        <v>6.5627206537060192E-3</v>
      </c>
      <c r="N37" s="16">
        <v>15</v>
      </c>
      <c r="O37" s="14">
        <f t="shared" si="31"/>
        <v>6.5364654586054227E-3</v>
      </c>
      <c r="P37" s="19">
        <f t="shared" si="32"/>
        <v>0.79160808326703336</v>
      </c>
      <c r="Q37" s="11">
        <f t="shared" si="33"/>
        <v>0.79660414281032033</v>
      </c>
      <c r="R37" s="4">
        <f t="shared" si="34"/>
        <v>1.9790202081675834</v>
      </c>
    </row>
    <row r="38" spans="1:18" x14ac:dyDescent="0.35">
      <c r="B38" s="17"/>
      <c r="C38" s="7"/>
      <c r="D38" s="18"/>
      <c r="E38" s="18"/>
      <c r="F38" s="7"/>
      <c r="H38" s="17"/>
      <c r="I38" s="7"/>
      <c r="J38" s="18"/>
      <c r="K38" s="18"/>
      <c r="L38" s="7"/>
      <c r="N38" s="17"/>
      <c r="O38" s="7"/>
      <c r="P38" s="18"/>
      <c r="Q38" s="18"/>
      <c r="R38" s="7"/>
    </row>
    <row r="39" spans="1:18" x14ac:dyDescent="0.35">
      <c r="A39" s="1" t="s">
        <v>18</v>
      </c>
    </row>
    <row r="40" spans="1:18" x14ac:dyDescent="0.35">
      <c r="A40" s="1" t="s">
        <v>19</v>
      </c>
      <c r="B40" s="1" t="s">
        <v>10</v>
      </c>
      <c r="C40" s="1"/>
      <c r="D40" s="1"/>
      <c r="E40" s="1"/>
      <c r="F40" s="1"/>
      <c r="G40" s="1"/>
      <c r="H40" s="1" t="s">
        <v>11</v>
      </c>
      <c r="I40" s="1"/>
      <c r="J40" s="1"/>
      <c r="K40" s="1"/>
      <c r="L40" s="1"/>
      <c r="M40" s="1"/>
      <c r="N40" s="1" t="s">
        <v>12</v>
      </c>
      <c r="O40" s="1"/>
      <c r="P40" s="1"/>
      <c r="Q40" s="1"/>
      <c r="R40" s="1"/>
    </row>
    <row r="41" spans="1:18" s="1" customFormat="1" x14ac:dyDescent="0.35">
      <c r="B41" s="20" t="s">
        <v>13</v>
      </c>
      <c r="C41" s="21" t="s">
        <v>4</v>
      </c>
      <c r="D41" s="23" t="s">
        <v>3</v>
      </c>
      <c r="E41" s="21" t="s">
        <v>14</v>
      </c>
      <c r="F41" s="22" t="s">
        <v>15</v>
      </c>
      <c r="H41" s="20" t="s">
        <v>13</v>
      </c>
      <c r="I41" s="21" t="s">
        <v>4</v>
      </c>
      <c r="J41" s="23" t="s">
        <v>3</v>
      </c>
      <c r="K41" s="21" t="s">
        <v>14</v>
      </c>
      <c r="L41" s="22" t="s">
        <v>15</v>
      </c>
      <c r="N41" s="20" t="s">
        <v>13</v>
      </c>
      <c r="O41" s="21" t="s">
        <v>4</v>
      </c>
      <c r="P41" s="23" t="s">
        <v>3</v>
      </c>
      <c r="Q41" s="21" t="s">
        <v>14</v>
      </c>
      <c r="R41" s="22" t="s">
        <v>15</v>
      </c>
    </row>
    <row r="42" spans="1:18" x14ac:dyDescent="0.35">
      <c r="B42" s="15">
        <v>0</v>
      </c>
      <c r="C42" s="15">
        <v>0</v>
      </c>
      <c r="D42" s="18">
        <f>0.8*F42</f>
        <v>1.8</v>
      </c>
      <c r="E42" s="10">
        <f>(F42^2)/(1+F42^2)</f>
        <v>0.83505154639175261</v>
      </c>
      <c r="F42" s="2">
        <f>2.25+C42</f>
        <v>2.25</v>
      </c>
      <c r="H42" s="15">
        <v>0</v>
      </c>
      <c r="I42" s="15">
        <v>0</v>
      </c>
      <c r="J42" s="18">
        <f>0.6*L42</f>
        <v>1.3499999999999999</v>
      </c>
      <c r="K42" s="10">
        <f>(L42^2)/(1+L42^2)</f>
        <v>0.83505154639175261</v>
      </c>
      <c r="L42" s="2">
        <f>2.25+I42</f>
        <v>2.25</v>
      </c>
      <c r="N42" s="15">
        <v>0</v>
      </c>
      <c r="O42" s="15">
        <v>0</v>
      </c>
      <c r="P42" s="18">
        <f>0.4*R42</f>
        <v>0.9</v>
      </c>
      <c r="Q42" s="10">
        <f>(R42^2)/(1+R42^2)</f>
        <v>0.83505154639175261</v>
      </c>
      <c r="R42" s="2">
        <f>2.25+O42</f>
        <v>2.25</v>
      </c>
    </row>
    <row r="43" spans="1:18" x14ac:dyDescent="0.35">
      <c r="B43" s="15">
        <v>1</v>
      </c>
      <c r="C43" s="13">
        <f>-D42+E42</f>
        <v>-0.96494845360824744</v>
      </c>
      <c r="D43" s="18">
        <f t="shared" ref="D43:D52" si="35">0.8*F43</f>
        <v>1.028041237113402</v>
      </c>
      <c r="E43" s="10">
        <f t="shared" ref="E43:E52" si="36">(F43^2)/(1+F43^2)</f>
        <v>0.62283471439871263</v>
      </c>
      <c r="F43" s="2">
        <f>F42+C43</f>
        <v>1.2850515463917525</v>
      </c>
      <c r="H43" s="15">
        <v>1</v>
      </c>
      <c r="I43" s="13">
        <f>-J42+K42</f>
        <v>-0.51494845360824726</v>
      </c>
      <c r="J43" s="18">
        <f t="shared" ref="J43:J57" si="37">0.6*L43</f>
        <v>1.0410309278350516</v>
      </c>
      <c r="K43" s="10">
        <f t="shared" ref="K43:K52" si="38">(L43^2)/(1+L43^2)</f>
        <v>0.75064855491972859</v>
      </c>
      <c r="L43" s="2">
        <f>L42+I43</f>
        <v>1.7350515463917526</v>
      </c>
      <c r="N43" s="15">
        <v>1</v>
      </c>
      <c r="O43" s="13">
        <f>-P42+Q42</f>
        <v>-6.4948453608247414E-2</v>
      </c>
      <c r="P43" s="18">
        <f t="shared" ref="P43:P52" si="39">0.4*R43</f>
        <v>0.87402061855670121</v>
      </c>
      <c r="Q43" s="10">
        <f t="shared" ref="Q43:Q52" si="40">(R43^2)/(1+R43^2)</f>
        <v>0.82682334163310711</v>
      </c>
      <c r="R43" s="2">
        <f>R42+O43</f>
        <v>2.1850515463917528</v>
      </c>
    </row>
    <row r="44" spans="1:18" x14ac:dyDescent="0.35">
      <c r="B44" s="15">
        <v>2</v>
      </c>
      <c r="C44" s="13">
        <f t="shared" ref="C44:C52" si="41">-D43+E43</f>
        <v>-0.40520652271468938</v>
      </c>
      <c r="D44" s="18">
        <f t="shared" si="35"/>
        <v>0.70387601894165053</v>
      </c>
      <c r="E44" s="10">
        <f t="shared" si="36"/>
        <v>0.43634257849508018</v>
      </c>
      <c r="F44" s="2">
        <f t="shared" ref="F44:F57" si="42">F43+C44</f>
        <v>0.87984502367706308</v>
      </c>
      <c r="H44" s="15">
        <v>2</v>
      </c>
      <c r="I44" s="13">
        <f t="shared" ref="I44:I52" si="43">-J43+K43</f>
        <v>-0.29038237291532298</v>
      </c>
      <c r="J44" s="18">
        <f t="shared" si="37"/>
        <v>0.86680150408585777</v>
      </c>
      <c r="K44" s="10">
        <f t="shared" si="38"/>
        <v>0.67606814319198494</v>
      </c>
      <c r="L44" s="2">
        <f t="shared" ref="L44:L52" si="44">L43+I44</f>
        <v>1.4446691734764296</v>
      </c>
      <c r="N44" s="15">
        <v>2</v>
      </c>
      <c r="O44" s="13">
        <f t="shared" ref="O44:O52" si="45">-P43+Q43</f>
        <v>-4.71972769235941E-2</v>
      </c>
      <c r="P44" s="18">
        <f t="shared" si="39"/>
        <v>0.85514170778726362</v>
      </c>
      <c r="Q44" s="10">
        <f t="shared" si="40"/>
        <v>0.82048035112711115</v>
      </c>
      <c r="R44" s="2">
        <f t="shared" ref="R44:R52" si="46">R43+O44</f>
        <v>2.1378542694681588</v>
      </c>
    </row>
    <row r="45" spans="1:18" x14ac:dyDescent="0.35">
      <c r="B45" s="15">
        <v>3</v>
      </c>
      <c r="C45" s="13">
        <f t="shared" si="41"/>
        <v>-0.26753344044657035</v>
      </c>
      <c r="D45" s="18">
        <f t="shared" si="35"/>
        <v>0.48984926658439421</v>
      </c>
      <c r="E45" s="10">
        <f t="shared" si="36"/>
        <v>0.27268785238677906</v>
      </c>
      <c r="F45" s="2">
        <f t="shared" si="42"/>
        <v>0.61231158323049273</v>
      </c>
      <c r="H45" s="15">
        <v>3</v>
      </c>
      <c r="I45" s="13">
        <f t="shared" si="43"/>
        <v>-0.19073336089387283</v>
      </c>
      <c r="J45" s="18">
        <f t="shared" si="37"/>
        <v>0.75236148754953402</v>
      </c>
      <c r="K45" s="10">
        <f t="shared" si="38"/>
        <v>0.61125117201258683</v>
      </c>
      <c r="L45" s="2">
        <f t="shared" si="44"/>
        <v>1.2539358125825568</v>
      </c>
      <c r="N45" s="15">
        <v>3</v>
      </c>
      <c r="O45" s="13">
        <f t="shared" si="45"/>
        <v>-3.4661356660152465E-2</v>
      </c>
      <c r="P45" s="18">
        <f t="shared" si="39"/>
        <v>0.84127716512320261</v>
      </c>
      <c r="Q45" s="10">
        <f t="shared" si="40"/>
        <v>0.81561451611834723</v>
      </c>
      <c r="R45" s="2">
        <f t="shared" si="46"/>
        <v>2.1031929128080065</v>
      </c>
    </row>
    <row r="46" spans="1:18" x14ac:dyDescent="0.35">
      <c r="B46" s="15">
        <v>4</v>
      </c>
      <c r="C46" s="13">
        <f t="shared" si="41"/>
        <v>-0.21716141419761514</v>
      </c>
      <c r="D46" s="18">
        <f t="shared" si="35"/>
        <v>0.31612013522630211</v>
      </c>
      <c r="E46" s="10">
        <f t="shared" si="36"/>
        <v>0.13505558350354416</v>
      </c>
      <c r="F46" s="2">
        <f t="shared" si="42"/>
        <v>0.39515016903287759</v>
      </c>
      <c r="H46" s="15">
        <v>4</v>
      </c>
      <c r="I46" s="13">
        <f t="shared" si="43"/>
        <v>-0.1411103155369472</v>
      </c>
      <c r="J46" s="18">
        <f t="shared" si="37"/>
        <v>0.66769529822736573</v>
      </c>
      <c r="K46" s="10">
        <f t="shared" si="38"/>
        <v>0.55324844851510069</v>
      </c>
      <c r="L46" s="2">
        <f t="shared" si="44"/>
        <v>1.1128254970456095</v>
      </c>
      <c r="N46" s="15">
        <v>4</v>
      </c>
      <c r="O46" s="13">
        <f t="shared" si="45"/>
        <v>-2.5662649004855376E-2</v>
      </c>
      <c r="P46" s="18">
        <f t="shared" si="39"/>
        <v>0.83101210552126048</v>
      </c>
      <c r="Q46" s="10">
        <f t="shared" si="40"/>
        <v>0.81189330878899624</v>
      </c>
      <c r="R46" s="2">
        <f t="shared" si="46"/>
        <v>2.0775302638031512</v>
      </c>
    </row>
    <row r="47" spans="1:18" x14ac:dyDescent="0.35">
      <c r="B47" s="15">
        <v>5</v>
      </c>
      <c r="C47" s="13">
        <f t="shared" si="41"/>
        <v>-0.18106455172275795</v>
      </c>
      <c r="D47" s="18">
        <f t="shared" si="35"/>
        <v>0.17126849384809573</v>
      </c>
      <c r="E47" s="10">
        <f t="shared" si="36"/>
        <v>4.3824077849938352E-2</v>
      </c>
      <c r="F47" s="2">
        <f t="shared" si="42"/>
        <v>0.21408561731011963</v>
      </c>
      <c r="H47" s="15">
        <v>5</v>
      </c>
      <c r="I47" s="13">
        <f t="shared" si="43"/>
        <v>-0.11444684971226504</v>
      </c>
      <c r="J47" s="18">
        <f t="shared" si="37"/>
        <v>0.59902718840000668</v>
      </c>
      <c r="K47" s="10">
        <f t="shared" si="38"/>
        <v>0.49918866647142002</v>
      </c>
      <c r="L47" s="2">
        <f t="shared" si="44"/>
        <v>0.99837864733334447</v>
      </c>
      <c r="N47" s="15">
        <v>5</v>
      </c>
      <c r="O47" s="13">
        <f t="shared" si="45"/>
        <v>-1.9118796732264243E-2</v>
      </c>
      <c r="P47" s="18">
        <f t="shared" si="39"/>
        <v>0.82336458682835478</v>
      </c>
      <c r="Q47" s="10">
        <f t="shared" si="40"/>
        <v>0.8090530896652649</v>
      </c>
      <c r="R47" s="2">
        <f t="shared" si="46"/>
        <v>2.0584114670708868</v>
      </c>
    </row>
    <row r="48" spans="1:18" x14ac:dyDescent="0.35">
      <c r="B48" s="15">
        <v>6</v>
      </c>
      <c r="C48" s="13">
        <f t="shared" si="41"/>
        <v>-0.12744441599815737</v>
      </c>
      <c r="D48" s="18">
        <f t="shared" si="35"/>
        <v>6.9312961049569813E-2</v>
      </c>
      <c r="E48" s="10">
        <f t="shared" si="36"/>
        <v>7.450767107984568E-3</v>
      </c>
      <c r="F48" s="2">
        <f t="shared" si="42"/>
        <v>8.6641201311962263E-2</v>
      </c>
      <c r="H48" s="15">
        <v>6</v>
      </c>
      <c r="I48" s="13">
        <f t="shared" si="43"/>
        <v>-9.9838521928586665E-2</v>
      </c>
      <c r="J48" s="18">
        <f t="shared" si="37"/>
        <v>0.53912407524285466</v>
      </c>
      <c r="K48" s="10">
        <f t="shared" si="38"/>
        <v>0.4467111939771729</v>
      </c>
      <c r="L48" s="2">
        <f t="shared" si="44"/>
        <v>0.89854012540475781</v>
      </c>
      <c r="N48" s="15">
        <v>6</v>
      </c>
      <c r="O48" s="13">
        <f t="shared" si="45"/>
        <v>-1.4311497163089881E-2</v>
      </c>
      <c r="P48" s="18">
        <f t="shared" si="39"/>
        <v>0.81763998796311876</v>
      </c>
      <c r="Q48" s="10">
        <f t="shared" si="40"/>
        <v>0.8068880963998234</v>
      </c>
      <c r="R48" s="2">
        <f t="shared" si="46"/>
        <v>2.0440999699077969</v>
      </c>
    </row>
    <row r="49" spans="2:18" x14ac:dyDescent="0.35">
      <c r="B49" s="15">
        <v>7</v>
      </c>
      <c r="C49" s="13">
        <f t="shared" si="41"/>
        <v>-6.1862193941585243E-2</v>
      </c>
      <c r="D49" s="18">
        <f t="shared" si="35"/>
        <v>1.9823205896301616E-2</v>
      </c>
      <c r="E49" s="10">
        <f t="shared" si="36"/>
        <v>6.136224425685174E-4</v>
      </c>
      <c r="F49" s="2">
        <f t="shared" si="42"/>
        <v>2.4779007370377019E-2</v>
      </c>
      <c r="H49" s="15">
        <v>7</v>
      </c>
      <c r="I49" s="13">
        <f t="shared" si="43"/>
        <v>-9.2412881265681757E-2</v>
      </c>
      <c r="J49" s="18">
        <f t="shared" si="37"/>
        <v>0.48367634648344565</v>
      </c>
      <c r="K49" s="10">
        <f t="shared" si="38"/>
        <v>0.39388103524177615</v>
      </c>
      <c r="L49" s="2">
        <f t="shared" si="44"/>
        <v>0.8061272441390761</v>
      </c>
      <c r="N49" s="15">
        <v>7</v>
      </c>
      <c r="O49" s="13">
        <f t="shared" si="45"/>
        <v>-1.0751891563295368E-2</v>
      </c>
      <c r="P49" s="18">
        <f t="shared" si="39"/>
        <v>0.81333923133780073</v>
      </c>
      <c r="Q49" s="10">
        <f t="shared" si="40"/>
        <v>0.80523923623496652</v>
      </c>
      <c r="R49" s="2">
        <f t="shared" si="46"/>
        <v>2.0333480783445017</v>
      </c>
    </row>
    <row r="50" spans="2:18" x14ac:dyDescent="0.35">
      <c r="B50" s="15">
        <v>8</v>
      </c>
      <c r="C50" s="13">
        <f t="shared" si="41"/>
        <v>-1.9209583453733099E-2</v>
      </c>
      <c r="D50" s="18">
        <f t="shared" si="35"/>
        <v>4.4555391333151373E-3</v>
      </c>
      <c r="E50" s="10">
        <f t="shared" si="36"/>
        <v>3.1017520646855772E-5</v>
      </c>
      <c r="F50" s="2">
        <f t="shared" si="42"/>
        <v>5.5694239166439209E-3</v>
      </c>
      <c r="H50" s="15">
        <v>8</v>
      </c>
      <c r="I50" s="13">
        <f t="shared" si="43"/>
        <v>-8.9795311241669507E-2</v>
      </c>
      <c r="J50" s="18">
        <f t="shared" si="37"/>
        <v>0.42979915973844396</v>
      </c>
      <c r="K50" s="10">
        <f t="shared" si="38"/>
        <v>0.33911887967693582</v>
      </c>
      <c r="L50" s="2">
        <f t="shared" si="44"/>
        <v>0.7163319328974066</v>
      </c>
      <c r="N50" s="15">
        <v>8</v>
      </c>
      <c r="O50" s="13">
        <f t="shared" si="45"/>
        <v>-8.0999951028342121E-3</v>
      </c>
      <c r="P50" s="18">
        <f t="shared" si="39"/>
        <v>0.810099233296667</v>
      </c>
      <c r="Q50" s="10">
        <f t="shared" si="40"/>
        <v>0.80398420907375368</v>
      </c>
      <c r="R50" s="2">
        <f t="shared" si="46"/>
        <v>2.0252480832416673</v>
      </c>
    </row>
    <row r="51" spans="2:18" x14ac:dyDescent="0.35">
      <c r="B51" s="15">
        <v>9</v>
      </c>
      <c r="C51" s="13">
        <f t="shared" si="41"/>
        <v>-4.4245216126682814E-3</v>
      </c>
      <c r="D51" s="18">
        <f t="shared" si="35"/>
        <v>9.1592184318051162E-4</v>
      </c>
      <c r="E51" s="10">
        <f t="shared" si="36"/>
        <v>1.3107995674509693E-6</v>
      </c>
      <c r="F51" s="2">
        <f t="shared" si="42"/>
        <v>1.1449023039756395E-3</v>
      </c>
      <c r="H51" s="15">
        <v>9</v>
      </c>
      <c r="I51" s="13">
        <f t="shared" si="43"/>
        <v>-9.0680280061508134E-2</v>
      </c>
      <c r="J51" s="18">
        <f t="shared" si="37"/>
        <v>0.37539099170153906</v>
      </c>
      <c r="K51" s="10">
        <f t="shared" si="38"/>
        <v>0.28132006648767566</v>
      </c>
      <c r="L51" s="2">
        <f t="shared" si="44"/>
        <v>0.62565165283589841</v>
      </c>
      <c r="N51" s="15">
        <v>9</v>
      </c>
      <c r="O51" s="13">
        <f t="shared" si="45"/>
        <v>-6.1150242229133234E-3</v>
      </c>
      <c r="P51" s="18">
        <f t="shared" si="39"/>
        <v>0.80765322360750158</v>
      </c>
      <c r="Q51" s="10">
        <f t="shared" si="40"/>
        <v>0.80302934214264732</v>
      </c>
      <c r="R51" s="2">
        <f t="shared" si="46"/>
        <v>2.019133059018754</v>
      </c>
    </row>
    <row r="52" spans="2:18" x14ac:dyDescent="0.35">
      <c r="B52" s="15">
        <v>10</v>
      </c>
      <c r="C52" s="13">
        <f t="shared" si="41"/>
        <v>-9.1461104361306061E-4</v>
      </c>
      <c r="D52" s="18">
        <f t="shared" si="35"/>
        <v>1.8423300829006314E-4</v>
      </c>
      <c r="E52" s="10">
        <f t="shared" si="36"/>
        <v>5.3034061786773243E-8</v>
      </c>
      <c r="F52" s="2">
        <f t="shared" si="42"/>
        <v>2.3029126036257892E-4</v>
      </c>
      <c r="H52" s="15">
        <v>10</v>
      </c>
      <c r="I52" s="13">
        <f t="shared" si="43"/>
        <v>-9.4070925213863399E-2</v>
      </c>
      <c r="J52" s="18">
        <f t="shared" si="37"/>
        <v>0.31894843657322097</v>
      </c>
      <c r="K52" s="10">
        <f t="shared" si="38"/>
        <v>0.22032036613861716</v>
      </c>
      <c r="L52" s="2">
        <f t="shared" si="44"/>
        <v>0.53158072762203501</v>
      </c>
      <c r="N52" s="15">
        <v>10</v>
      </c>
      <c r="O52" s="13">
        <f t="shared" si="45"/>
        <v>-4.6238814648542625E-3</v>
      </c>
      <c r="P52" s="18">
        <f t="shared" si="39"/>
        <v>0.80580367102156003</v>
      </c>
      <c r="Q52" s="10">
        <f t="shared" si="40"/>
        <v>0.80230305969009674</v>
      </c>
      <c r="R52" s="2">
        <f t="shared" si="46"/>
        <v>2.0145091775538999</v>
      </c>
    </row>
    <row r="53" spans="2:18" x14ac:dyDescent="0.35">
      <c r="B53" s="15">
        <v>11</v>
      </c>
      <c r="C53" s="13">
        <f t="shared" ref="C53:C57" si="47">-D52+E52</f>
        <v>-1.8417997422827637E-4</v>
      </c>
      <c r="D53" s="18">
        <f t="shared" ref="D53:D57" si="48">0.8*F53</f>
        <v>3.6889028907442045E-5</v>
      </c>
      <c r="E53" s="10">
        <f t="shared" ref="E53:E57" si="49">(F53^2)/(1+F53^2)</f>
        <v>2.1262507044385808E-9</v>
      </c>
      <c r="F53" s="2">
        <f t="shared" si="42"/>
        <v>4.6111286134302551E-5</v>
      </c>
      <c r="H53" s="15">
        <v>11</v>
      </c>
      <c r="I53" s="13">
        <f t="shared" ref="I53:I57" si="50">-J52+K52</f>
        <v>-9.862807043460381E-2</v>
      </c>
      <c r="J53" s="18">
        <f t="shared" si="37"/>
        <v>0.25977159431245872</v>
      </c>
      <c r="K53" s="10">
        <f t="shared" ref="K53:K57" si="51">(L53^2)/(1+L53^2)</f>
        <v>0.1578578622679577</v>
      </c>
      <c r="L53" s="2">
        <f t="shared" ref="L53:L57" si="52">L52+I53</f>
        <v>0.4329526571874312</v>
      </c>
      <c r="N53" s="15">
        <v>11</v>
      </c>
      <c r="O53" s="13">
        <f t="shared" ref="O53:O57" si="53">-P52+Q52</f>
        <v>-3.5006113314632881E-3</v>
      </c>
      <c r="P53" s="18">
        <f t="shared" ref="P53:P57" si="54">0.4*R53</f>
        <v>0.80440342648897456</v>
      </c>
      <c r="Q53" s="10">
        <f t="shared" ref="Q53:Q57" si="55">(R53^2)/(1+R53^2)</f>
        <v>0.80175075704259202</v>
      </c>
      <c r="R53" s="2">
        <f t="shared" ref="R53:R57" si="56">R52+O53</f>
        <v>2.0110085662224364</v>
      </c>
    </row>
    <row r="54" spans="2:18" x14ac:dyDescent="0.35">
      <c r="B54" s="15">
        <v>12</v>
      </c>
      <c r="C54" s="13">
        <f t="shared" si="47"/>
        <v>-3.6886902656737603E-5</v>
      </c>
      <c r="D54" s="18">
        <f t="shared" si="48"/>
        <v>7.3795067820519583E-6</v>
      </c>
      <c r="E54" s="10">
        <f t="shared" si="49"/>
        <v>8.5089250533933008E-11</v>
      </c>
      <c r="F54" s="2">
        <f t="shared" si="42"/>
        <v>9.2243834775649475E-6</v>
      </c>
      <c r="H54" s="15">
        <v>12</v>
      </c>
      <c r="I54" s="13">
        <f t="shared" si="50"/>
        <v>-0.10191373204450102</v>
      </c>
      <c r="J54" s="18">
        <f t="shared" si="37"/>
        <v>0.19862335508575812</v>
      </c>
      <c r="K54" s="10">
        <f t="shared" si="51"/>
        <v>9.8763587424314875E-2</v>
      </c>
      <c r="L54" s="2">
        <f t="shared" si="52"/>
        <v>0.33103892514293021</v>
      </c>
      <c r="N54" s="15">
        <v>12</v>
      </c>
      <c r="O54" s="13">
        <f t="shared" si="53"/>
        <v>-2.6526694463825384E-3</v>
      </c>
      <c r="P54" s="18">
        <f t="shared" si="54"/>
        <v>0.80334235871042159</v>
      </c>
      <c r="Q54" s="10">
        <f t="shared" si="55"/>
        <v>0.80133082157458069</v>
      </c>
      <c r="R54" s="2">
        <f t="shared" si="56"/>
        <v>2.0083558967760538</v>
      </c>
    </row>
    <row r="55" spans="2:18" x14ac:dyDescent="0.35">
      <c r="B55" s="15">
        <v>13</v>
      </c>
      <c r="C55" s="13">
        <f t="shared" si="47"/>
        <v>-7.3794216928014248E-6</v>
      </c>
      <c r="D55" s="18">
        <f t="shared" si="48"/>
        <v>1.4759694278108181E-6</v>
      </c>
      <c r="E55" s="10">
        <f t="shared" si="49"/>
        <v>3.4038839872262163E-12</v>
      </c>
      <c r="F55" s="2">
        <f t="shared" si="42"/>
        <v>1.8449617847635227E-6</v>
      </c>
      <c r="H55" s="15">
        <v>13</v>
      </c>
      <c r="I55" s="13">
        <f t="shared" si="50"/>
        <v>-9.9859767661443249E-2</v>
      </c>
      <c r="J55" s="18">
        <f t="shared" si="37"/>
        <v>0.13870749448889216</v>
      </c>
      <c r="K55" s="10">
        <f t="shared" si="51"/>
        <v>5.0732466894833204E-2</v>
      </c>
      <c r="L55" s="2">
        <f t="shared" si="52"/>
        <v>0.23117915748148696</v>
      </c>
      <c r="N55" s="15">
        <v>13</v>
      </c>
      <c r="O55" s="13">
        <f t="shared" si="53"/>
        <v>-2.0115371358409018E-3</v>
      </c>
      <c r="P55" s="18">
        <f t="shared" si="54"/>
        <v>0.80253774385608523</v>
      </c>
      <c r="Q55" s="10">
        <f t="shared" si="55"/>
        <v>0.80101156524813477</v>
      </c>
      <c r="R55" s="2">
        <f t="shared" si="56"/>
        <v>2.0063443596402131</v>
      </c>
    </row>
    <row r="56" spans="2:18" x14ac:dyDescent="0.35">
      <c r="B56" s="15">
        <v>14</v>
      </c>
      <c r="C56" s="13">
        <f t="shared" si="47"/>
        <v>-1.4759660239268309E-6</v>
      </c>
      <c r="D56" s="18">
        <f t="shared" si="48"/>
        <v>2.9519660866935347E-7</v>
      </c>
      <c r="E56" s="10">
        <f t="shared" si="49"/>
        <v>1.3615787151543052E-13</v>
      </c>
      <c r="F56" s="2">
        <f t="shared" si="42"/>
        <v>3.6899576083669179E-7</v>
      </c>
      <c r="H56" s="15">
        <v>14</v>
      </c>
      <c r="I56" s="13">
        <f t="shared" si="50"/>
        <v>-8.7975027594058952E-2</v>
      </c>
      <c r="J56" s="18">
        <f t="shared" si="37"/>
        <v>8.5922477932456803E-2</v>
      </c>
      <c r="K56" s="10">
        <f t="shared" si="51"/>
        <v>2.0095319601116223E-2</v>
      </c>
      <c r="L56" s="2">
        <f t="shared" si="52"/>
        <v>0.14320412988742801</v>
      </c>
      <c r="N56" s="15">
        <v>14</v>
      </c>
      <c r="O56" s="13">
        <f t="shared" si="53"/>
        <v>-1.5261786079504569E-3</v>
      </c>
      <c r="P56" s="18">
        <f t="shared" si="54"/>
        <v>0.80192727241290518</v>
      </c>
      <c r="Q56" s="10">
        <f t="shared" si="55"/>
        <v>0.80076887034484623</v>
      </c>
      <c r="R56" s="2">
        <f t="shared" si="56"/>
        <v>2.0048181810322627</v>
      </c>
    </row>
    <row r="57" spans="2:18" x14ac:dyDescent="0.35">
      <c r="B57" s="16">
        <v>15</v>
      </c>
      <c r="C57" s="14">
        <f t="shared" si="47"/>
        <v>-2.9519647251148197E-7</v>
      </c>
      <c r="D57" s="19">
        <f t="shared" si="48"/>
        <v>5.9039430660167865E-8</v>
      </c>
      <c r="E57" s="11">
        <f t="shared" si="49"/>
        <v>5.4463349573074215E-15</v>
      </c>
      <c r="F57" s="2">
        <f t="shared" si="42"/>
        <v>7.3799288325209827E-8</v>
      </c>
      <c r="H57" s="16">
        <v>15</v>
      </c>
      <c r="I57" s="14">
        <f t="shared" si="50"/>
        <v>-6.5827158331340577E-2</v>
      </c>
      <c r="J57" s="19">
        <f t="shared" si="37"/>
        <v>4.6426182933652457E-2</v>
      </c>
      <c r="K57" s="11">
        <f t="shared" si="51"/>
        <v>5.9515625572785121E-3</v>
      </c>
      <c r="L57" s="4">
        <f t="shared" si="52"/>
        <v>7.7376971556087429E-2</v>
      </c>
      <c r="N57" s="16">
        <v>15</v>
      </c>
      <c r="O57" s="14">
        <f t="shared" si="53"/>
        <v>-1.1584020680589502E-3</v>
      </c>
      <c r="P57" s="19">
        <f t="shared" si="54"/>
        <v>0.80146391158568153</v>
      </c>
      <c r="Q57" s="11">
        <f t="shared" si="55"/>
        <v>0.80058438784382902</v>
      </c>
      <c r="R57" s="4">
        <f t="shared" si="56"/>
        <v>2.0036597789642037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 i. to iv.</vt:lpstr>
      <vt:lpstr>point v.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Monney Marion</dc:creator>
  <cp:keywords/>
  <dc:description/>
  <cp:lastModifiedBy>Monney Marion</cp:lastModifiedBy>
  <cp:revision/>
  <dcterms:created xsi:type="dcterms:W3CDTF">2024-06-30T11:24:26Z</dcterms:created>
  <dcterms:modified xsi:type="dcterms:W3CDTF">2024-08-03T09:36:01Z</dcterms:modified>
  <cp:category/>
  <cp:contentStatus/>
</cp:coreProperties>
</file>